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interkonzalting.sharepoint.com/sites/obnova/Zajednicki dokumenti/HAZU - Muzej arhitekture/Projekti/Troškovnik/"/>
    </mc:Choice>
  </mc:AlternateContent>
  <xr:revisionPtr revIDLastSave="0" documentId="8_{D86B6309-2462-4ED7-A882-3A8F9BF89B3F}" xr6:coauthVersionLast="47" xr6:coauthVersionMax="47" xr10:uidLastSave="{00000000-0000-0000-0000-000000000000}"/>
  <bookViews>
    <workbookView xWindow="-120" yWindow="-120" windowWidth="29040" windowHeight="15840" xr2:uid="{2FF1CC41-E671-4C4F-A8C9-D0F8E58C6C74}"/>
  </bookViews>
  <sheets>
    <sheet name="Naslovnica" sheetId="19" r:id="rId1"/>
    <sheet name="Rekapitulacija" sheetId="21" r:id="rId2"/>
    <sheet name="Opći uvjeti" sheetId="8" r:id="rId3"/>
    <sheet name="A. Građevinsko-obrtnički radovi" sheetId="3" r:id="rId4"/>
    <sheet name="C. Struja i vatrodojava" sheetId="23" r:id="rId5"/>
    <sheet name="D. Grijanje i hlađenje" sheetId="24" r:id="rId6"/>
  </sheets>
  <externalReferences>
    <externalReference r:id="rId7"/>
  </externalReferences>
  <definedNames>
    <definedName name="_1Excel_BuiltIn_Print_Area_1">#REF!</definedName>
    <definedName name="ASD">#REF!</definedName>
    <definedName name="AVD">#REF!</definedName>
    <definedName name="BETONSKI_I_ARM.BET._RADOVI">#REF!</definedName>
    <definedName name="BETONSKI_I_ARM.BETONSKI_RADOVI">#REF!</definedName>
    <definedName name="BOD">#REF!</definedName>
    <definedName name="BODIC">#REF!</definedName>
    <definedName name="BODICA">#REF!</definedName>
    <definedName name="BRAVARIJA_SKLONIŠTA">#REF!</definedName>
    <definedName name="CRNA_BRAVARIJA">#REF!</definedName>
    <definedName name="č">#REF!</definedName>
    <definedName name="ČELIČNA_KONSTRUKCIJA">#REF!</definedName>
    <definedName name="dd">#REF!</definedName>
    <definedName name="DIMNJACI">#REF!</definedName>
    <definedName name="DIZALA">#REF!</definedName>
    <definedName name="EXCEG">#REF!</definedName>
    <definedName name="Excel_BuiltIn_Print_Area_1">#REF!</definedName>
    <definedName name="Excel_BuiltIn_Print_Area_1_1">#REF!</definedName>
    <definedName name="Excel_BuiltIn_Print_Area_2">#REF!</definedName>
    <definedName name="Excel_BuiltIn_Print_Area_3">#REF!</definedName>
    <definedName name="Excel_BuiltIn_Print_Area_4">#REF!</definedName>
    <definedName name="Excel_BuiltIn_Print_Area_5">#REF!</definedName>
    <definedName name="Excel_BuiltIn_Print_Titles">#REF!</definedName>
    <definedName name="Excel_BuiltIn_Print_Titles_1">#REF!</definedName>
    <definedName name="Excel_BuiltIn_Print_Titles_1_1">#REF!</definedName>
    <definedName name="Excel_BuiltIn_Print_Titles_2">#REF!</definedName>
    <definedName name="Excel_BuiltIn_Print_Titles_3">#REF!</definedName>
    <definedName name="Excel_BuiltIn_Print_Titles_4">#REF!</definedName>
    <definedName name="Excel_BuiltIn_Print_Titles_5">#REF!</definedName>
    <definedName name="FASADERSKI_RADOVI">#REF!</definedName>
    <definedName name="Gradjevina">#REF!</definedName>
    <definedName name="INOX_BRAVARIJA">#REF!</definedName>
    <definedName name="IZOLACIJE">[1]dvorana!#REF!</definedName>
    <definedName name="IZOLATERSKI_RADOVI">#REF!</definedName>
    <definedName name="k">#REF!</definedName>
    <definedName name="KAMENARSKI_RADOVI">#REF!</definedName>
    <definedName name="KERAMIČARSKI_I_KAMENARSKI_RADOVI">[1]dvorana!#REF!</definedName>
    <definedName name="KERAMIČARSKI_RADOVI">#REF!</definedName>
    <definedName name="KROVOPOKRIVAČKI_RADOVI">#REF!</definedName>
    <definedName name="LIMARSKI_RADOVI">#REF!</definedName>
    <definedName name="M">#REF!</definedName>
    <definedName name="MMMMMMMM">#REF!</definedName>
    <definedName name="NEHRĐAJUĆA_BRAVARIJA">#REF!</definedName>
    <definedName name="OSTALI_RADOVI">#REF!</definedName>
    <definedName name="PILOTI">#REF!</definedName>
    <definedName name="PODOVI">#REF!</definedName>
    <definedName name="Ponudjac">#REF!</definedName>
    <definedName name="pop">#REF!</definedName>
    <definedName name="PREGRADNE_STIJENE">#REF!</definedName>
    <definedName name="_xlnm.Print_Area" localSheetId="3">'A. Građevinsko-obrtnički radovi'!$A$1:$G$131</definedName>
    <definedName name="_xlnm.Print_Area" localSheetId="4">'C. Struja i vatrodojava'!$A:$G</definedName>
    <definedName name="_xlnm.Print_Area" localSheetId="5">'D. Grijanje i hlađenje'!$A:$G</definedName>
    <definedName name="_xlnm.Print_Area" localSheetId="0">Naslovnica!$A:$B</definedName>
    <definedName name="_xlnm.Print_Area" localSheetId="2">'Opći uvjeti'!$A$1:$A$238</definedName>
    <definedName name="_xlnm.Print_Area" localSheetId="1">Rekapitulacija!$A:$G</definedName>
    <definedName name="_xlnm.Print_Titles" localSheetId="3">'A. Građevinsko-obrtnički radovi'!$1:$2</definedName>
    <definedName name="_xlnm.Print_Titles" localSheetId="4">'C. Struja i vatrodojava'!$1:$2</definedName>
    <definedName name="_xlnm.Print_Titles" localSheetId="5">'D. Grijanje i hlađenje'!$1:$2</definedName>
    <definedName name="PROTUPOŽARNA_BRAVARIJA">#REF!</definedName>
    <definedName name="R_E_K_A_P_I_T_U_L_A_C_I_J_A">#REF!</definedName>
    <definedName name="rbr">#REF!</definedName>
    <definedName name="RTG_BRAVARIJA">#REF!</definedName>
    <definedName name="RUŠENJA_I_PRILAGODBE">#REF!</definedName>
    <definedName name="RUŠENJA_I_PRILAGODBE_GRAĐEVINSKIH_ELEMENATA_POSTOJEĆIH_GRAĐEVINA">[1]dvorana!#REF!</definedName>
    <definedName name="SOBOSLIKARSKI_RADOVI">#REF!</definedName>
    <definedName name="SPUŠTENI_STROPOVI">#REF!</definedName>
    <definedName name="STOLARSKI_RADOVI">#REF!</definedName>
    <definedName name="UKLANJANJE_OBJEKATA_I_IZGRADNJA_PRIVREMENE_SAOBRAČAJNICE">#REF!</definedName>
    <definedName name="UNUTARNJA_ALUMINIJSKA__BRAVARIJA">#REF!</definedName>
    <definedName name="UNUTARNJA_ALUMINIJSKA_BRAVARIJA">#REF!</definedName>
    <definedName name="VANJSKA_ALUMINIJSKA__BRAVARIJA">#REF!</definedName>
    <definedName name="VANJSKA_ALUMINIJSKA_BRAVARIJA">#REF!</definedName>
    <definedName name="ZEMLJANI_RADOVI">#REF!</definedName>
    <definedName name="ZIDARSKI_RADOVI">#REF!</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3" l="1"/>
  <c r="G108" i="3" l="1"/>
  <c r="G107" i="3"/>
  <c r="G70" i="3"/>
  <c r="G95" i="3" l="1"/>
  <c r="C117" i="3" l="1"/>
  <c r="C15" i="21" l="1"/>
  <c r="C11" i="21"/>
  <c r="C33" i="3" l="1"/>
  <c r="A9" i="21" l="1"/>
  <c r="C9" i="21"/>
  <c r="C186" i="24"/>
  <c r="C184" i="24"/>
  <c r="C188" i="24"/>
  <c r="G163" i="24"/>
  <c r="G161" i="24"/>
  <c r="G159" i="24"/>
  <c r="G157" i="24"/>
  <c r="G155" i="24"/>
  <c r="G153" i="24"/>
  <c r="G151" i="24"/>
  <c r="G149" i="24"/>
  <c r="G147" i="24"/>
  <c r="G140" i="24"/>
  <c r="G139" i="24"/>
  <c r="G138" i="24"/>
  <c r="G136" i="24"/>
  <c r="G134" i="24"/>
  <c r="G132" i="24"/>
  <c r="G130" i="24"/>
  <c r="G128" i="24"/>
  <c r="G126" i="24"/>
  <c r="G124" i="24"/>
  <c r="G122" i="24"/>
  <c r="G120" i="24"/>
  <c r="G118" i="24"/>
  <c r="G116" i="24"/>
  <c r="G114" i="24"/>
  <c r="G112" i="24"/>
  <c r="G110" i="24"/>
  <c r="C165" i="24"/>
  <c r="C142" i="24"/>
  <c r="C105" i="24"/>
  <c r="G103" i="24"/>
  <c r="G101" i="24"/>
  <c r="C96" i="24"/>
  <c r="G94" i="24"/>
  <c r="G92" i="24"/>
  <c r="C87" i="24"/>
  <c r="G85" i="24"/>
  <c r="G77" i="24"/>
  <c r="C65" i="24"/>
  <c r="G63" i="24"/>
  <c r="G56" i="24"/>
  <c r="C44" i="24"/>
  <c r="G38" i="24"/>
  <c r="G32" i="24"/>
  <c r="G18" i="24"/>
  <c r="G11" i="24"/>
  <c r="C25" i="24"/>
  <c r="C182" i="24"/>
  <c r="C180" i="24"/>
  <c r="C178" i="24"/>
  <c r="C176" i="24"/>
  <c r="C174" i="24"/>
  <c r="C172" i="24"/>
  <c r="C168" i="24"/>
  <c r="C7" i="21"/>
  <c r="A7" i="21"/>
  <c r="C121" i="23"/>
  <c r="C123" i="23"/>
  <c r="C117" i="23"/>
  <c r="G165" i="24" l="1"/>
  <c r="G186" i="24" s="1"/>
  <c r="G142" i="24"/>
  <c r="G184" i="24" s="1"/>
  <c r="G65" i="24"/>
  <c r="G176" i="24" s="1"/>
  <c r="G105" i="24"/>
  <c r="G182" i="24" s="1"/>
  <c r="G44" i="24"/>
  <c r="G174" i="24" s="1"/>
  <c r="G96" i="24"/>
  <c r="G180" i="24" s="1"/>
  <c r="G87" i="24"/>
  <c r="G178" i="24" s="1"/>
  <c r="G25" i="24"/>
  <c r="G172" i="24" s="1"/>
  <c r="G112" i="23"/>
  <c r="G110" i="23"/>
  <c r="G108" i="23"/>
  <c r="G106" i="23"/>
  <c r="G104" i="23"/>
  <c r="G102" i="23"/>
  <c r="G100" i="23"/>
  <c r="G98" i="23"/>
  <c r="G94" i="23"/>
  <c r="G92" i="23"/>
  <c r="G90" i="23"/>
  <c r="G88" i="23"/>
  <c r="G86" i="23"/>
  <c r="G84" i="23"/>
  <c r="G82" i="23"/>
  <c r="G80" i="23"/>
  <c r="G78" i="23"/>
  <c r="G76" i="23"/>
  <c r="G74" i="23"/>
  <c r="G72" i="23"/>
  <c r="G70" i="23"/>
  <c r="G68" i="23"/>
  <c r="G66" i="23"/>
  <c r="G64" i="23"/>
  <c r="G62" i="23"/>
  <c r="G60" i="23"/>
  <c r="G58" i="23"/>
  <c r="G56" i="23"/>
  <c r="G54" i="23"/>
  <c r="G52" i="23"/>
  <c r="G50" i="23"/>
  <c r="G48" i="23"/>
  <c r="G46" i="23"/>
  <c r="G44" i="23"/>
  <c r="G42" i="23"/>
  <c r="G40" i="23"/>
  <c r="G38" i="23"/>
  <c r="G36" i="23"/>
  <c r="G34" i="23"/>
  <c r="G32" i="23"/>
  <c r="G30" i="23"/>
  <c r="G28" i="23"/>
  <c r="G26" i="23"/>
  <c r="G24" i="23"/>
  <c r="G22" i="23"/>
  <c r="G20" i="23"/>
  <c r="G18" i="23"/>
  <c r="G16" i="23"/>
  <c r="G14" i="23"/>
  <c r="G12" i="23"/>
  <c r="G10" i="23"/>
  <c r="C113" i="3"/>
  <c r="G188" i="24" l="1"/>
  <c r="G9" i="21" s="1"/>
  <c r="G114" i="23"/>
  <c r="G121" i="23" s="1"/>
  <c r="C5" i="21"/>
  <c r="A5" i="21"/>
  <c r="G123" i="23" l="1"/>
  <c r="G7" i="21" s="1"/>
  <c r="G68" i="3" l="1"/>
  <c r="G41" i="3" l="1"/>
  <c r="G51" i="3"/>
  <c r="G49" i="3"/>
  <c r="G48" i="3"/>
  <c r="C97" i="3" l="1"/>
  <c r="G53" i="3" l="1"/>
  <c r="G45" i="3"/>
  <c r="G44" i="3"/>
  <c r="G55" i="3"/>
  <c r="G29" i="3"/>
  <c r="G28" i="3"/>
  <c r="G27" i="3"/>
  <c r="G15" i="3"/>
  <c r="G14" i="3"/>
  <c r="C129" i="3"/>
  <c r="C127" i="3"/>
  <c r="C125" i="3"/>
  <c r="C123" i="3"/>
  <c r="C121" i="3"/>
  <c r="C119" i="3"/>
  <c r="C131" i="3"/>
  <c r="C110" i="3"/>
  <c r="C83" i="3"/>
  <c r="G81" i="3"/>
  <c r="G66" i="3"/>
  <c r="C57" i="3"/>
  <c r="G31" i="3"/>
  <c r="C17" i="3"/>
  <c r="G72" i="3" l="1"/>
  <c r="G123" i="3" s="1"/>
  <c r="G33" i="3"/>
  <c r="G119" i="3" s="1"/>
  <c r="G110" i="3"/>
  <c r="G129" i="3" s="1"/>
  <c r="G83" i="3"/>
  <c r="G125" i="3" s="1"/>
  <c r="G57" i="3"/>
  <c r="G121" i="3" s="1"/>
  <c r="G97" i="3"/>
  <c r="G127" i="3" s="1"/>
  <c r="G17" i="3" l="1"/>
  <c r="G117" i="3" s="1"/>
  <c r="G131" i="3" l="1"/>
  <c r="G5" i="21" s="1"/>
  <c r="G11" i="21" s="1"/>
  <c r="G13" i="21" l="1"/>
  <c r="G15" i="21" s="1"/>
</calcChain>
</file>

<file path=xl/sharedStrings.xml><?xml version="1.0" encoding="utf-8"?>
<sst xmlns="http://schemas.openxmlformats.org/spreadsheetml/2006/main" count="584" uniqueCount="413">
  <si>
    <t>kom</t>
  </si>
  <si>
    <t>Opis troškovničke stavke</t>
  </si>
  <si>
    <t>A</t>
  </si>
  <si>
    <t>kpl</t>
  </si>
  <si>
    <t>m2</t>
  </si>
  <si>
    <t>m3</t>
  </si>
  <si>
    <t>Betonski i armirano-betonski radovi</t>
  </si>
  <si>
    <t>beton</t>
  </si>
  <si>
    <t>oplata</t>
  </si>
  <si>
    <t>kg</t>
  </si>
  <si>
    <t>Izolaterski radovi</t>
  </si>
  <si>
    <t>Stolarski radovi</t>
  </si>
  <si>
    <t>m</t>
  </si>
  <si>
    <t>Bravarski radovi</t>
  </si>
  <si>
    <t>Naziv projekta:</t>
  </si>
  <si>
    <t>Cjelovita obnova Vile Ehrlich-Marić</t>
  </si>
  <si>
    <t>Investitor:</t>
  </si>
  <si>
    <t>Građevina:</t>
  </si>
  <si>
    <t>Vila Ehrlich-Marić - Hrvatski muzej arhitekture HAZU</t>
  </si>
  <si>
    <t>Lokacija:</t>
  </si>
  <si>
    <t>ZOP:</t>
  </si>
  <si>
    <t>VEM-PO-GL</t>
  </si>
  <si>
    <t>Hrvatska akademija znanosti i umjetnosti
Trg Nikole Šubića Zrinskog 11, Zagreb
OIB: 61989185242</t>
  </si>
  <si>
    <t>Ulica Ivana Gorana Kovačića 37, Zagreb
k.č.br. 839, k.o. Centar</t>
  </si>
  <si>
    <t>OPĆI UVJETI</t>
  </si>
  <si>
    <t>R.</t>
  </si>
  <si>
    <t>br.</t>
  </si>
  <si>
    <t>J.M.</t>
  </si>
  <si>
    <t>J.C.</t>
  </si>
  <si>
    <t>Količina</t>
  </si>
  <si>
    <t>Cijena</t>
  </si>
  <si>
    <t>Izvođač je dužan prije početka izvođenja radova izraditi projekt uklanjanja dijela građevine u kojem će specificirati tehnologiju i slijed izvođenja radova te principe i načine podupiranja i zaštite postojeće konstrukcije koja se zadržava, za vrijeme rušenja sve do završetka izvedbe novih nosivih konstrukcija (dok nove konstrukcije ne budu u mogućnosti preuzeti opterećenja).
Projekt uklanjanja Izvođač je dužan dostaviti Projektantu i Nadzoru na uvid i verifikaciju.
Izvođač je dužan osigurati stabilnost postojeće konstrukcije građevine koja se zadržava, sigurnost sudionika u gradnji na gradilištu prilikom izvođenja radova rušenja i demontaže te sigurnost i stabilnost konstrukcije koja se zadržava do trenutka kada se podupore mogu skinuti (kada nova nosiva konstrukcija preuzme opterećenja).
Svi radovi demontaže i rušenja moraju se izvoditi s dužnom pažnjom i u skladu sa aktualnim zakonima i pravilnicima zaštite na radu.
Napomena:
Pojedine razgradnje opisane su u sklopu zidarskih ili drugih radova, jer se razgradnja izvodi istovremeno s ugradnjom i nije je moguće izvoditi na drugi način.</t>
  </si>
  <si>
    <t>Glavna terasa</t>
  </si>
  <si>
    <t>Terasa ulaza 1. kat</t>
  </si>
  <si>
    <t>Demontaža razgradnja i zaštita</t>
  </si>
  <si>
    <t>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uključeno je i slijedeće:
-tehnološka razrada svih detalja  
-priprema podloga 
-čišćenje zaprljanih podloga vodom pod tlakom i sredstvima / impregnacijama koja propisuje proizvođač hidroizolacije
-dobava i ugradnja svih opisanih materijala i elemenata
-postava i skidanje radne skele sa zaštitnom tkaninom,
-svi posredni i neposredni troškove za rad, materijal, alat i građevinske strojeve
-svi transporti 
-nadoknada  eventualne štete nastale iz nepažnje  na svojim ili tuđim radovima</t>
  </si>
  <si>
    <t>Kamena vuna - termoizolacija krova
Izvedba sloja kamene vune -  na krovu.
Debljina sloja 16cm, toplinska provodljivost λ≤0,04 W/m2K, korištenje u skladu sa EN 12667.
Proizvod treba imati visoku paropropusnost, potpuno negoriv razreda reakcije na požar A1, postojan na vrlo visoke temperature, vodoodbojan, otporan na starenje te kemijski neutralan.
Proizvod je potrebno položiti na podlogu na način da je prostor između rogova u potpunosti zapunjen, reške se ne preklapaju.
Obračun po m2 prekrivene plohe.</t>
  </si>
  <si>
    <t>Gipsarski radovi</t>
  </si>
  <si>
    <t>U cijenu svake pojedine stavke uključeno je:
- izvođenje radova točno prema specifikaciji proizvođača sistema, te korištenje svih elemenata iz samo jednog sistema 
- dobava i montaža svog potrebnog materijala (gk ploče, metalna potkonstrukcija, spojni elementi, vijci, držači, kit, trake za spojeve, mrežice, izolacijski sloj kamene vune (50kg/m3) u sloju prema projektu, materijal potreban za vezu dijelova pregrada i veze na neke druge konstruktivne elemente).
- dobava i montaža podkonstrukcije za formiranje otvora vrata (bravarija)
- zaštita svih uglova ugradnjom odgovarajućih uglovnih profila
- izvođenje svih potrebnih završnih radova (fugiranja, gletanja,bandažiranja i kitanja spojeva i sudara, itd) tako da su plohe u potpunosti pripremljene za soboslikačke radove.
- izvođenje elastičnog spoja s elementima od drugog materijala (brušenje profila pod 45°, ispunjavanje posebnim elastičnim kitom, oblaganje mrežicom, itd.)</t>
  </si>
  <si>
    <t>Kamenarski radovi</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</si>
  <si>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Glavna fasadna skela obračunata je u poglavlju zidarski radovi.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t>
  </si>
  <si>
    <t>Važne napomene:
-ova grupa radova izvodi se uz nadzor nadležnog konzervatorskog odjela što je potrebno uzeti u obzir prilikom organizacije radova i definiranja rokova
-potrebno je ukalkulirati potrebno vrijeme potrebno za davanje mišljenja nadležnog konzervatora
-ovu grupu radova mogu raditi samo tvrtke sa značajnim iskustvom na obnovi spomenika nepokretne baštine a rad može izvoditi samo restaurator specijaliziran za rad s kamenom
Napomena uz troškovničke opise:
-u ovoj grupi radova  neki su radovi izraženi posebno u prilogu Kamenarske stavke 100 s detaljno izrađenim nacrtima i opisima. Navedeni nacrti i opisi sastavni su dio ovog troškovnika i bez njih nije moguće dati cijenu niti izvoditi navedeni rad
Obračun:
-obračun prema stvarnoj kvadraturi</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</si>
  <si>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Glavna fasadna skela obračunata je u poglavlju zidarski radovi.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t>
  </si>
  <si>
    <t>Važne napomene:
-ova grupa radova izvodi se uz nadzor nadležnog konzervatorskog odjela  u fazi izrade uzoraka i ugradbe uzornog prozora što je potrebno uzeti u obzir prilikom organizacije radova i definiranja rokova
-potrebno je ukalkulirati potrebno vrijeme potrebno za davanje mišljenja nadležnog konzervatora
-ovu grupu radova mogu raditi samo tvrtke sa značajnim iskustvom na obnovi spomenika nepokretne baštine a rad na popravcima postojeće stolarije može izvoditi samo restaurator specijaliziran za rad s drvetom
Obračun:
-obračun prema komadu, sa svim pripadajućim dijelovima opisanim i nacrtanim u stavki
-svi dijelovi, dimenzije i karakteristike pojedinog stolarskog elementa opisani su u prilogu troškovnika Stolarske stavke  s detaljno izrađenim nacrtima i opisima. Navedeni nacrti i opisi sastavni su dio ovog troškovnika i bez njih nije moguće dati cijenu niti izvoditi navedeni rad.
Detaljan pregled svih prozora i vrata koji se zadržavaju, uključivo okov kako bi se odredio način i obim sanacije ili zamjene dotrajalih dijelova, te prikupili podaci o materijalu, detaljima, profilacijama i obradama. Obracun po kompletu.</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</si>
  <si>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Glavna fasadna skela obračunata je u poglavlju zidarski radovi.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
Važne napomene:
-ova grupa radova izvodi se uz nadzor nadležnog konzervatorskog odjela  u fazi izrade uzoraka i ugradbe uzornog prozora što je potrebno uzeti u obzir prilikom organizacije radova i definiranja rokova
-potrebno je ukalkulirati potrebno vrijeme potrebno za davanje mišljenja nadležnog konzervatora
-ovu grupu radova mogu raditi samo tvrtke sa značajnim iskustvom na obnovi spomenika nepokretne baštine a rad na popravcima postojeće bravarije može izvoditi samo restaurator specijaliziran za rad s metalom</t>
  </si>
  <si>
    <t>Obračun:
-obračun prema komadu, sa svim pripadajućim dijelovima opisanim i nacrtanim u stavki
-svi dijelovi, dimenzije i karakteristike pojedinog bravarskog elementa opisani su u prilogu troškovnika. Bravarske stavke  s detaljno izrađenim nacrtima i opisima. Navedeni nacrti i opisi sastavni su dio ovog troškovnika i bez njih nije moguće dati cijenu niti izvoditi navedeni rad.</t>
  </si>
  <si>
    <t>RUŠENJA</t>
  </si>
  <si>
    <t>armatura</t>
  </si>
  <si>
    <t>Geotekstil 300 gr/m2 (dva sloja)</t>
  </si>
  <si>
    <t>Oblaganje poda terasa kamenom
Dobava, izrada i polaganje novih kamenih ploča obrade (štokanjem, antico) i vrste po uzoru na postojeće stube, ljepljenje odgovarajućim ljepilom za kamen, uključena priprema podloge.
Rad se izvodi na podu glavnog ulaza 1.kat i na terasi 2 kat
Debljina ploča d=4cm.
Vrsta kamena treba odgovarati postojećim stubama od umjetnog kamena.
Ploče dimenzija 90x90 cm i način slaganja, u dogovoru sa nadležnim konzervatorom.
Obračun po m2.</t>
  </si>
  <si>
    <t xml:space="preserve">Hidroizolacija </t>
  </si>
  <si>
    <t>OPĆI OPIS</t>
  </si>
  <si>
    <t>Svi radovi se moraju izvesti po važećim tehničkim propisima i normativima od kvalitetnog materijala prema opisu, detaljima i pismenim uputama, a u okviru ponuđene cijene. Radi postizanja tehničkih svojstava bitnih za građevinu građevinski materijali, proizvodi i oprema smiju se upotrebljavati, odnosno ugrađivati samo ako je njihova kvaliteta dokazana ispravom proizvođača, atestima ili certifikatom suglasnosti.</t>
  </si>
  <si>
    <t>Kontrola kvalitete mora biti organizirana dvojako:</t>
  </si>
  <si>
    <t>kao proizvodna, koju provodi proizvođač materijala, proizvoda i opreme</t>
  </si>
  <si>
    <t>kao dokazna, koju provode nadležne organizacije (stručni nadzor investitora i ovlaštene institucije).</t>
  </si>
  <si>
    <t>Proizvodna kontrola temelji se na preventivnoj kontroli osnovnih materijala, aktivnosti i procesa u proizvodnji, transportu i ugradnji. Dokazana kontrola temelji se na vrednovanju konačnih svojstava materijala i kvaliteti izvedenih radova te usporedbi istih s predviđenim vrijednostima..</t>
  </si>
  <si>
    <t>Zahtjevi za kvalitetom osnovnog materijala dati su u specifikaciji materijala u tehničkoj dokumentaciji za svaki pojedini rad, a oblici i mjere osnovnog materijala propisani su normativima. Izvođač može predanu mu tehničku dokumentaciju upotrebljavati isključivo za radove obrađene u ovom elaboratu. Izvođačeva je dužnost da projektanta upozori na uočene proturječnosti i nedostatke u dokumentaciji i za sve nejasnoće tražiti objašnjenje od projektanta.</t>
  </si>
  <si>
    <t>Izvođač radova garantira za kvalitetu izgrađenih i montiranih konstrukcija i materijala u skladu s ugovorom o izvođenju te važećim propisima i uzancama, a početak garantnog roka utvrđuje se zapisnikom kod tehničkog prijema.</t>
  </si>
  <si>
    <t>Eventualne izmjene materijala, te načina izvedbe tijekom gradnje, moraju se izvršiti isključivo pismenim dogovorom s projektantom i nadzornim inženjerom. Sve više radnje, koje neće biti na taj način utvrđene, neće se moći priznati u obračunu.</t>
  </si>
  <si>
    <t>Sve štete učinjene prigodom rada na vlastitim ili tuđim radovima imaju se ukloniti na račun počinitelja. Svi nekvalitetni radovi imaju se otkloniti i zamijeniti ispravnima, bez bilo kakove odštete od strane investitora. Ako opis koje stavke dovodi izvođača u sumnju o načinu izvedbe, treba pravovremeno prije predaje ponude tražiti objašnjenje od projektanta.</t>
  </si>
  <si>
    <t>Izvedeni radovi moraju u cijelosti odgovarati projektnim opisima, a u tu svrhu investitor ima pravo, prije početka radova, od izvođača zatražiti uzorke, koji se čuvaju u upravi gradilišta, te izvedeni radovi moraju istima u cijelosti odgovarati. Izvođač radova je dužan prije početka radova kontrolirati kote izvedenog stanja i mjesta nove ugradnje. U koliko se ukažu eventualne nejednakosti između projekta i stanja na gradilištu izvođač radova dužan je pravovremeno o tome obavijestiti projektanta i zatražiti pojedina objašnjenja. Sve mjere u nacrtima, shemama i detaljnim nacrtima prije izrade istih obavezno provjeriti u naravi. Sva kontrola vrši se bez posebne naplate.</t>
  </si>
  <si>
    <t>Obračun radova vrši se prema "Prosječnim normama u građevinarstvu". Jedinična cijena sadrži potrebno čišćenje prije, u toku i po završetku radova, sav materijal, alat, mehanizaciju i uskladištenje, njegovanje i zaštitu ugrađenih materijala od atmosferilija, troškove radne snage, sve horizontalne i vertikalne transporte, potrebnu radnu i fasadnu skelu, sve štete i troškove popravka kao posljedica nepažnje, odvoz na opisano mjesto s utovarom i istovarom, troškove zaštite na radu, troškove atesta i sve dodatno nabrojano kod opisa pojedine grupe radova, te se na taj način vrši i obračun istih. Jedinične cijene primjenjivat će se na izvedene količine bez obzira u kojem postotku iste odstupaju od količina u troškovniku. Ukoliko investitor odluči da neki rad ne izvodi, izvođač nema pravo na odštetu, ako ga je isti pravovremeno izvijestio o tome, te ukoliko vrijednost navedenih radova ne prelazi više od 10% ukupne vrijednosti.</t>
  </si>
  <si>
    <t xml:space="preserve">ZEMLJANI RADOVI </t>
  </si>
  <si>
    <t>Uređenje terena:</t>
  </si>
  <si>
    <t>Prilikom uređenja terena izvođač radova mora se pridržavati svih uvjeta i opisa u projektnoj dokumentaciji kao i važećih propisa. Ovi radovi vezani su za uspostavljanje i osposobljavanje terena za građevinsku djelatnost, a odnose se na rezanje stabala, grana, čišćenje i sječenje šiblja, otkopavanje i vađenje panjeva i skidanje travnatih busena (humusni sloj) i čišćenje gradilišta od svih nečistoća, rušenjue ograda, građevina i svih postrojenja koja bi ometala izvršenje radova. Moraju se tako provoditi da se ne unište razni uređaji (vodovod, elektro vodovi i sl.) i da se sačuvaju eventualni spomenici.</t>
  </si>
  <si>
    <t>Obaranje drveća vrši se sječenjem drveća i vađenjem korjenja i panjeva. Poslije krčenja sve rupe treba ispuniti zemljom. Humusni sloj skida se u debljini od 15-30 cm.</t>
  </si>
  <si>
    <t>Iskopi terena:</t>
  </si>
  <si>
    <t>Kategorija terena određena je prethodnim sondiranjem kao i na temelju elaborata o geomehaničkom ispitivanju. Izvođač radova treba prije davanja ponude provjeriti kategoriju terena, te na temelju te provjere sastaviti cijenu radova, koja u tom pogledu mora biti fiksna i neće se radi eventualne promjene kategorije zemlje i terena mijenjati.</t>
  </si>
  <si>
    <t>Svi iskopi moraju se izvesti prema planu iskolčenja, a vršit će se ručno ili strojno. Vanprofilski iskop ide na teret izvoditelja osim u iznimnim slučajevima kada to odobri nadzorni inženjer.</t>
  </si>
  <si>
    <t>Obračun iskopanog materijala vrši se na temelju snimljenog profila prije i poslije iskopa. Povećanje zapremine obračunava se tako da se materijal u iskopu uveća propisanim koeficijentom rastresitosti. Transportne dužine računaju se od težišta mase iskopa do težišta mase nasipa, odnosno deponije. Iskopanu zemlju treba upotrijebiti za nasipavanje između temeljnih stopa i zidova rovova kanalizacije kao i za planiranje, pri čemu materijal koji se ugrađuje valja nabijati u slojevima kako bi se postigao modul zbijenosti propisan projektom. Višak zemlje odvozi se na deponiju, do 5 km udaljenosti. Svi pomoćni pristupi i prilazi, ceste i sl., za potrebe gradilišta uključeni su u jediničnu cijenu i neće se priznati kao posebni troškovi.</t>
  </si>
  <si>
    <t>Izvoditelj će izvršiti potrebna iskolčenja, biti odgovoran za izmjere, te poduzeti potrebnu predostrožnost provjere dimenzija (visinske kote, profili). Pri iskolčenju treba posebnu pažnju posvetiti da se ostane u predmetu, vlasništvu i pravima. Izvoditelj snosi svu odgovornost za diranje u pravo vlasništva susjeda.</t>
  </si>
  <si>
    <t>Radove na otkopima i iskopima započeti po skidanju humusnog sloja i njegovom deponiranju kako je predviđeno pripremnim radovima objekta, odnosno gradilišta, ako je humusni sloj potreban i podesan za kasniju upotrebu.</t>
  </si>
  <si>
    <t>Iskope zemlje za temeljne jame, objekte ili kanalske rovove vrši s pravilnim odsjecanjem bočnih strana i dna jame u širini koja osigurava nesmetan rad u njima.</t>
  </si>
  <si>
    <t>Odbacivanje iskopa minimalno 1,00 m od ruba iskopa, a otkopavanje zemlje izvoditi obavezno odozgo na niže.</t>
  </si>
  <si>
    <t>Pri strojnom iskopu zemlje potrebno je voditi računa o stabilnosti zemlje ispod stroja, kao i odlaganje iskopa na odstojanje koje ne ugrožava stabilnost bočnih stranica iskopa.</t>
  </si>
  <si>
    <t>Ako se iskop vrši miniranjem, onda je radove potrebno izvoditi prema važećim propisima za tu vrstu radova.</t>
  </si>
  <si>
    <t>Podupiranje (razupiranje) rovova i kanala izvoditi na osnovu statičkih proračuna i nacrta, a oplata bočnih strana izlazi minimalno 20cm iznad ruba iskopa, radi sprječavanja urušavanje materijala s terena u iskop.</t>
  </si>
  <si>
    <t>Pravila i propisi koji se odnose na određene instalacije moraju se poštivati za vrijeme izvođenja radova. Instalacije koje su u upotrebi moraju se odgovarajuće zaštititi od oštećenja, ukloniti ili premjestiti kako je naznačeno ili specificirano. Mrtve instalacije odstranit će se, zatvoriti ili pokriti.</t>
  </si>
  <si>
    <t>Planiranje i razastiranje:</t>
  </si>
  <si>
    <t>Planiranje terena se vrši za radove koji iskolčuju točnost horizontale i prema projektu za izvedbu podloga podova, polaganja instalacija, polaganja cijevi, profila, izvedenu temeljnu jamu, temeljne rovove ili kanale potrebno je pregledati prije početka radova (temeljenje ili slično). Ovim radovima obuhvaćeni su radovi na razastiranju šljunka, tucanika s nabijanjem u slojevima do potrebnog modula stišljivosti.</t>
  </si>
  <si>
    <t>Zatrpavanje i nasipavanje:</t>
  </si>
  <si>
    <t>Zatrpavanje kanala i temelja obračunava se prema kubaturi koja je rezultat razlike između iskopa i instalacije u kanalu zajedno sa eventualnim nasipavanjem šljunka ili pijeska, odnosno betona. Nabijanje izvršiti do 95 % najveće gustoće uz optimalnu vlažnost. Ispitivanje zbijenosti vršit će se na mjestima koja odredi nadzorni inženjer.</t>
  </si>
  <si>
    <t>Oko svih iskopanih jama i rovova izvođač će postaviti zaštitnu ogradu, privremene rampe, platforme za ručno prebacivanje materijala, svijetla, čuvare i dr. potrebno za zaštitu ljudstva prisutnog na gradilištu. U slučaju da se zemljani materijal prevozi asfaltnim ili betonskim putem, u cijenu je uključeno i pranje kotača tih vozila prije izlaska na ove površine.</t>
  </si>
  <si>
    <t>Nasipavanje se vrši u slojevima prema propisanim detaljima u projektu. Po osnovnom niveliranju terena izvodi se tamponski sloj debljine 30 cm nabijen na prometnicama do modula stišljivosti od 100 MN/m2, te ispod građevine 100 MN/m2 ukoliko projektnim rešenjem nije drugačije određeno. (Nabijanjem svakog sloja mora se dokazati zbijenost prema zahtjevu iz projekta).</t>
  </si>
  <si>
    <t>Transporti</t>
  </si>
  <si>
    <t>Izbor transportnih sredstava i načina izvršenja transporta u zavisnosti je od vrste i količine iskopanog materijala, načina njenog utovara i istovara, daljine prijevoza i njenih terenskih prilika. Izbor transportnog sredstva izabire izvođač radova i sadrži u svojoj ponudi u jediničnoj cijeni.</t>
  </si>
  <si>
    <t>BETONSKI I ARMIRANO-BETONSKI RADOVI</t>
  </si>
  <si>
    <t xml:space="preserve">Ovim uvjetima dani su kriteriji kvaliteta i ispitivanje osnovnih materijala, tehnološki uvjeti i kontrola izvedbe armirano-betonskih radova, te prethodna i kontrolna ispitivanja svježeg i očvrsnulog betona, u svemu prema Pravilniku za beton i armirani beton. Prije početka izvođenja betonskih i armirano-betonskih radova izvođač je dužan napraviti PROJEKT BETONA u skladu s ovim uvjetima i primjerak predati nadzornom inženjeru. </t>
  </si>
  <si>
    <t>Beton se mora proizvoditi samo iz prethodno ispitanih materijala na betonari, koja treba biti funkcionalno projektirana i pod stalnom kontrolom nadležnih tvrtki. Kapacitet proizvodnje, transporta i ugradbe betona trebaju biti usklađeni. Za slučaj kvara bilo kojeg elementa u tehničkom procesu, treba predvidjeti odgovarajuću rezervu ili zamjenu, koja će osigurati nastavak tehnološkog procesa bez štetnih posljedica po kvaliteti objekta. Ne smije doći do nepredviđenih prekida u izvedbi armirano-betonskih radova.</t>
  </si>
  <si>
    <t>Kontrolna ispitivanja koja organizira i sprovodi izvoditelj, obuhvaćaju prije svega ispitivanje osnovnih materijala, svježeg, stvrdnjavajućeg i čvrstog betona, što sve kontrolira nadzorni inženjer investitora. Uzimanje uzorka u svrhu atestiranja mora vršiti ovlaštena organizacija ili izvoditelj radova u prisustvu nadzornog inženjera. O uzimanju uzoraka mora se odmah sastaviti zapisnik s potpunim podacima.</t>
  </si>
  <si>
    <t>Izvoditelj je dužan za tehnički pregled pribaviti ateste i druge dokaze o kvaliteti materijala koji se ugrađuju. Sve ove dokaze i ateste izvoditelj je dužan pribavljati sukcesivno, kako se materijali deponiraju na gradilištu i ugrađuju. Isto tako, izvoditelj je dužan pribaviti izvještaj o kvaliteti kompletnog objekta ili konstrukcije.</t>
  </si>
  <si>
    <t>Cement koji će se upotrebljavati za spravljanje betona mora u svemu zadovoljavati uvijete kvalitete HRN i ne smije imati upijanje vode nakon 30 min veće od 2 %.</t>
  </si>
  <si>
    <t>Kontrolna ispitivanja cementa vrši izvoditelj na gradilištu prema propisima, a kontroliraju se: standardna konzistencija, vrijeme vezivanja, postojanost volumena, temperatura cementa u silosu. Ako se kontrolnim ispitivanjem utvrdi da neki od uvjeta kakvoće nije ispunjen, odgađa se upotreba takvog cementa, dok se ne dobije atest iz laboratorija ovlaštene organizacije za atestiranje cementa.</t>
  </si>
  <si>
    <t>Za spravljanje betona mogu se upotrebljavati kopani ili drobljeni agregati koji u svemu odgovaraju normativima. Svaka frakcija agregata mora se deponirati odvojeno tako da se izbjegne bilo kakvo njihovo miješanje. U slučaju da se upotrebljavaju dvije ili više istoimenih frakcija, obzirom na granulaciju, ili raznih izvora, ne smije se dozvoliti njihovo nekontrolirano nesistematsko miješanje. Svaku pošiljku agregata prije istovara treba vizualno ocijeniti. Pojedina frakcija ne smije odstupati u pogledu granulometrijskih sastava od onih koje su usvojene kod recepture betona. Za vrijeme izvođenja betonskih radova u prostor za uskladištenje pojedinih frakcija agregata smije se uskladištiti samo one vrste agregata koje su odabrane prema recepturi za beton. Zrna agregata ne smiju biti površinski obavijena prahom, a naročito ne glinom ili drugim koloidnim supstancama. Gustoća zrna agregata mora biti jednaka ili veća od 2600kg/m3. Na temelju rezultata prethodnih ispitivanja agregata donosi se konačna odluka o njegovoj primjenjivosti za beton. Kontrolu ispitivanja agregata vrši izvoditelj. Ovo ispitivanje vrši se uvijek kad se prilikom vizualne ocjene posumnja u ispravnost neke od osobina agregata. Za svaki uzorak vrše se slijedeća ispitivanja:</t>
  </si>
  <si>
    <t>Ako se kontrolnim ispitivanjem utvrdi da granulometrijski sastav ili sadržaj čestica manjih od 0,09 mm ne odgovara uvjetima prema recepturi za beton, odgovorna osoba mora dati pismeno uputstvo o modificiranju sastava betona ili donijeti odluku o uklanjanju nekvalitetnih isporuka agregata.</t>
  </si>
  <si>
    <t>Voda koja se koristi prilikom pripreme betona mora odgovarati pravilnicima. Ukoliko se za spravljanje betona ne upotrebljava pitka voda, uzorak vode mora se slati na ispitivanje mjesec dana prije početka betoniranja i zatim svakih mjesec dana po jedan uzorak za sve vrijeme betoniranja.</t>
  </si>
  <si>
    <t>U slučaju potrebe, a na osnovu predočenih atesta, te neposrednih ispitivanja sa cementom s kojim će se obavljati betonski radovi, izvođač bira dodatke za beton i predlaže ih na odobrenje investitoru. Dodaci betonu mogu se upotrebljavati samo ako imaju atest od ovlaštene organizacije. Djelovanje dodataka na beton treba biti provjereno u toku prethodnih ispitivanja betona. U obzir dolaze plastifikatori i usporivači vezivanja betona. Radi bolje veze starog i novog betona upotrebljavat će se sredstva za sprečavanje vezivanja betona i sredstva za bolju vezu starog i novog betona.</t>
  </si>
  <si>
    <t xml:space="preserve">Za izvedbu betonskih konstrukcija i elemenata od betona i armiranog betona mora se primjenjivati tehnologija plastičnog, gustog, kompaktnog, homogenog i tehnički vodonepropusnog betona, a izdvajanje vode iz betona i segregaciju treba svesti na minimum. </t>
  </si>
  <si>
    <t>Očvrsnuli beton mora ispunjavati traženu marku betona, a niti jedan rezultat ispitivanja čvrstoće betona ne smije podbaci više od dopuštenog. Kontrola ispitivanja betona koju vrši izvoditelj radova je slijedeća:</t>
  </si>
  <si>
    <t>Radi kontrolnih ispitivanja čvrstoće na pritisak, potrebna je na svakih 30 m3 betona izraditi po jedan uzorak, a radi kontrolnih ispitivanja vodonepropusnosti betona potrebno je na svakih 100 m3 betona izraditi po jedan uzorak. Kontrolna ispitivanja očvrsnulog betona vrši izvoditelj u prisustvu nadzornog inženjera ili ovlaštene radne organizacije registrirane za poslove kontrole kvalitete građevinskih materijala. Prilikom svih ispitivanja očvrsnulog betona obavezno se određuje i zapreminska težina uzoraka.</t>
  </si>
  <si>
    <t>Ukoliko se betoniranje vrši kod niskih temperatura, mora biti osigurana mogućnost proizvodnje zagrijanog svježeg betona i mogućnost zaštite svježeg betona za vrijeme manipuliranja. Tehnički proračun mora biti proveden za sve faze rada, od spravljanja, transporta i ugradbe do njege betona, uzimajući u obzir toplinska svojstva materijala i klimatske uvjete.</t>
  </si>
  <si>
    <t>Izvoditelj će izvršiti i ispitivanje eventualnog korozivnog djelovanja podzemne vode na beton. Ukoliko ova ispitivanja pokažu da je podzemna voda agresivna na beton treba provesti dopunske zaštitne mjere koje će propisati projektant ili stručna ovlaštena organizacija.</t>
  </si>
  <si>
    <t>Trajanje manipulacije i transporta svježeg betona treba svesti na minimum i uvjetovano je na osnovi kriterija da u tom vremenu smije doći do bitne promjene konzistencije betona. Transportna sredstva moraju biti takva da spriječe agregaciju od mjesta spravljanja betona do ugradbe. To su betonske pumpe, auto-mikseri i kamioni kiperi za prijevoz do 1 km. Dozvoljena visina slobodnog pada betona je 1 m. Za veće visine vertikalnog transporta betona treba osigurati dozvoljen broj vertikalnih lijevaka.</t>
  </si>
  <si>
    <t>Transportna sredstva ne smiju se oslanjati na oplatu ili armaturu kako ne bi dovela u pitanje njihov projektirani položaj. Definitivni plan transporta betona s propisom svih sredstava mora izvođač predložiti pismeno nadzornom inženjeru na odobrenje. Prekidi u betoniranju dopušteni su samo na mjestima kako je to predviđeno u nacrtima ili izričito dopuštene od nadzornog inženjera. Prekidi u betoniranju određuju se na način kako je propisano ovim tehničkim uvjetima.</t>
  </si>
  <si>
    <t xml:space="preserve">Sav beton mora biti dobro i jednoliko sabijen pogodnim pervibratorima i vibratorima koji imaju minimalnu frekvenciju od 8000 ciklusa u minuti. Kod vibriranja jednog sloja betona, koji dolazi na prethodni sloj koji još nije vezao, pervibratori moraju ući u donji sloj betona za dužinu igle. Beton treba ubaciti što bliže njegovom konačnom položaju u konstrukciji da se izbjegne segregacija. Smije se vibrirati samo dobro uklješteni beton, a nikako se ne smije transportirati beton pomoću pervibratora. Od mjesta ubacivanja do definitivnog položaja beton smije prijeći najviše 1,5 m. Ploče betonirati u slojevima debljine do 50cm. Zidovi se betoniraju u slojevima debljine do 80cm. </t>
  </si>
  <si>
    <t>Za sve vrijeme betoniranja na gradilištu treba dežurati stručno osoblju, koje može otkloniti manje kvarove na postrojenju za spravljanje betona, transportnim sredstvima i sredstvima za ugradnju betona. Zaštita betona od isušivanja mora biti efikasna već u prvim satima nakon ugradbe, odmah kad stanje površine betona to dozvoljava. Intenzivna zaštita mora trajati najmanje 7 dana. Ukoliko se zaštita od isušivanja vrši podlijevanjem, voda ne smije biti hladnija od temperature površine betona, kako ne bi došlo do ubrzavanja i diferencijalnih terminskih stezanja betona, koje mogu izazvati stvaranje pukotina. Ukoliko se zaštita od isušivanja vrši postupkom zatvaranja betonskih površina prskanjem kemijskim sredstvima njihovo djelovanje na beton treba provjeriti u toku prethodnih ispitivanja betona.</t>
  </si>
  <si>
    <t>U hladnom periodu ugrađeni beton mora se brtviti na odgovarajući termički način. Temperatura ugrađenog betona mora iznositi tri dana poslije ugrađivanja najmanje + 50C.</t>
  </si>
  <si>
    <t>Radni spojevi (reške) moraju biti vodonepropusni. Kod horizontalnih radnih rešetki, po završetku betoniranja, kad beton dobije odgovarajuću čvrstoću, tj. u vremenu od početka do svršetka vezivanja betona, potrebno je površinu na koju će se dobetonirati druga faza, obraditi ispiranjem i ispuhivanjem smjesom zraka i vode. Naročitu pažnju treba kod toga posvetiti čišćenju uglova. Neposredno prije početka betoniranja druge faze, na površinu radne reške nanosi se sloj sitnozrnog betona debljine oko 3 mm. Ovaj beton spravlja se s vodom koja je pomiješana sa sredstvom za povećanje prionjivosti i vlačne čvrstoće betona.</t>
  </si>
  <si>
    <t>Kod vertikalne radne reške, prije početka prve faze betoniranja na površinu oplate koja je dijeli od druge faze betoniranja, treba nanijeti sredstvo za površinsko sprečavanje vezivanja betona. Nakon skidanja oplate ovaj se sloj ispere smjesom vode i zraka pod pritiskom. Nakon montiranja armature i oplate potrebno je ponovno očistiti površinu vertikalne radne reške. Neposredno prije početka betoniranja druge faze, na površinu radne reške nanosi se premaz reakcijskom smolom. Vrijeme nanošenja i vezivanja, odnosno vezanje reakcije smole mora biti podešeno tako da ona ne veže dok na nju ne dođe beton druge  faze betoniranja.</t>
  </si>
  <si>
    <t>S ugradnjom betona može se započeti tek kad je oplata i armatura definitivno postavljena. Armatura mora ostati u određenom položaju i za vrijeme betoniranja, te mora biti obuhvaćena betonom u čitavoj dužini i opsegu. Pregled postavljene armature vrši projektant statičar ili nadzorni inženjer na objektu prije betoniranja.</t>
  </si>
  <si>
    <t>Kod betona kolničke konstrukcije i drugih betona izloženih utjecaju smrzavanja i soli treba primjenjivati mikroaeriranje. Umjesto mikroaeriranja može se primjenjivati i kapilarno zgušćivanje, ali uz prethodno ispitivanje.</t>
  </si>
  <si>
    <t>Za betone općenito vrijedi kriterij da upijanje vode betona starosti 90 dana ne bude veće od 1,3 % težinski. Za beton kolničkih konstrukcija vrijedi i dopunski uvjet da vrijednost vodocementnog faktora ne bude veća od 0,50. Ako se betonira pod morem, beton raditi s barem 400 kg cementa na 1 m3 betona.</t>
  </si>
  <si>
    <t>Ako bi se pri iskopu građevinskih jama naišlo na podzemne vode, izvoditelj će na zahtjev nadzornog inženjera ispitati eventualno korozivno djelovanje ove vode na beton. Osnovna mjera za povećanje otpornosti betona na agresivnu sredinu sastoji se u što gušćem betonu i vodonepropusnom betonu. Kriterij vodonepropusnosti mora biti propisan u projektu.</t>
  </si>
  <si>
    <t>ARMIRAČKI RADOVI</t>
  </si>
  <si>
    <t xml:space="preserve">Armatura (betonsko željezo Č.0200 mrežasta armatura) treba biti izvedena od betonskog čelika, a u pogledu kvalitete mora odgovarati normativima. Po posebnom zahtjevu mogu se upotrijebiti i druge vrste čelika ili varena mrežasta armatura za koju dobavljač mora osigurati odgovarajuće željezo. </t>
  </si>
  <si>
    <t>Sve vrste čelika moraju imati kompaktnu homogenu strukturu. Ne smiju imati nikakvih nedostataka, mjehura, pukotina ili vanjskih oštećenja. Prilikom isporuke betonskog čelika isporučilac je dužan dostaviti ateste koji garantiraju vlažnost, čvrstoću i varivost čelika.</t>
  </si>
  <si>
    <t>Prije betoniranja armaturu pregleda nadzorni inženjer investitora, a kod složenih konstrukcija i statičar, što se upisuje u građevinski dnevnik. Na radilištu odgovorna osoba mora obratiti naročitu pažnju na eventualne pukotine, jača vanjska oštećenja, slojeve rđe, prljavštine i čvrstoću te dati nalog da se takav betonski čelik odstrani ili očisti. U osobito agresivnim sredinama treba predvidjeti katodnu zaštitu armature.</t>
  </si>
  <si>
    <t>Savijeni valjani čelik (Č), savijeni rebrasti čelik (ČBR), mrežasta armatura (ČBM) moraju biti označeni točno prema armaturnim nacrtima i u svemu moraju zadovoljavati propise. Svaka stavka armiračkih radova sadrži:</t>
  </si>
  <si>
    <t>Prilikom transportiranja armature s centralnog savijališta na gradilište, armatura mora biti vezana i označena po stavkama i pozicijama iz nacrta savijanja armature.</t>
  </si>
  <si>
    <t>Armatura mora biti na gradilištu pregledno deponirana. Prije polaganja, armatura mora biti očišćena od rđe i nečistoća. Žica, plastični ili drugi ulošci koji se polažu radi održavanja razmaka, kao i sav drugi pomoćni materijal uključeni su u jediničnu cijenu. Ugrađivati se mora armatura po profilima iz statičkog računa, odnosno nacrta savijanja. Ukoliko je onemogućena nabava određenih profila, zamjena se vrši uz odobrenje statičara. Postavljenu armaturu prije betoniranja dužan je osim rukovodioca radilišta i nadzornog inženjera pregledati statičar, o tome izvršiti upis u građevinski dnevnik. Mjerodavni podatak za marku betona koji treba upotrijebiti na pojedinim dijelovima konstrukcije uzima se iz statičkog računa i nacrta savijanja armature.</t>
  </si>
  <si>
    <t>Prilikom polaganja armature, naročitu pažnju posvetiti visini armature kod horizontalnih serklaža i armaturi u negativnoj zoni ploče kod ležaja (zidova), kako ne bi došlo do povečanja debljine ploče kod betoniranja zbog previsoko položene spomenute armature.</t>
  </si>
  <si>
    <t>Obračun ugrađene armature vrši se za klasičnu armaturu po grupama * do 12 mm i preko * 14 mm po kg, neovisno o profilu, a za mrežasto varene mreže bez obzira na profil. Cijena armature uključuje rezanje na određenu dužinu savijanja, kuke vezne žice, čišćenje, postavljanje i fiksiranje u točan položaj, kao i podmetače za održanje odstojanja od oplate. Armatura se obračunava prema teoretskim težinama iz tablica i dužinama iz nacrta.</t>
  </si>
  <si>
    <t>Otpadni materijal, projektom nepredviđeni preklopi i pomoćni jahač, uključeni su u cijenu. Potrebni nosači za ugrađivanje armature i visokim nosačima, temeljima i sl. obračunavaju se kao armatura.</t>
  </si>
  <si>
    <t>Ukoliko se izvrši preračunavanje, na objektu se može uz suglasnost statičara izvršiti i zamjena vrsta čelika i profila, ovisno o mogućnosti dobave.</t>
  </si>
  <si>
    <t>ZIDARSKI RADOVI</t>
  </si>
  <si>
    <t>Materijal koji se upotrebljava za zidarske radove mora biti ispravan, kvalitetan, u skladu s normativima, a na zahtjev nadzornog inženjera, izvođač mora predočiti važeće ateste ili dati ispitati prema važećim normativima o svom trošku. Zidovi zgrada mogu se izvoditi od materijala za koji nije donijet standard, ako je atestom (potvrdom o kvaliteti) izdanim od strane stručne radne organizacije potvrđeno da se takav materijal može upotrijebiti za izvođenje odnosne vrste zidova.</t>
  </si>
  <si>
    <t xml:space="preserve">Zidarski radovi moraju biti izvedeni točno prema mjerama označenim u projektnoj dokumentaciji, a izvedene zidne konstrukcije moraju biti sposobne da podnesu predviđeno opterećenje. </t>
  </si>
  <si>
    <t xml:space="preserve">Zidni elementi prije upotrebe moraju se kvasiti vodom ako nemaju potrebnu vlažnost ili ako se za zidanje upotrebljava cementna žbuka. Debljina horizontalnih reški (fuga) ne smije biti veća od 15 mm, a širina vertikalnih reški ne smije biti manja od 10 mm, a ni veća od 15 mm. Zidanje se mora izvoditi s pravilnim zidarskim vezovima, a preklop mora iznositi najmanje jednu četvrtinu dužine zidnog elementa. </t>
  </si>
  <si>
    <t>Ako se zidanje izvodi za vrijeme zimskog perioda, moraju se poduzeti mjere zaštite protiv djelovanja mraza.</t>
  </si>
  <si>
    <t>Svako naknadno bušenje ili žlijebljenje zidova zgrada koje nije bilo predviđeno projektom, može se izvoditi samo ako je prethodnim statičkim proračunom utvrđeno da nosivost zida poslije tog bušenja odnosno žlijebljenja nije manja od propisane. Sve razvode instalacija po mogućnosti položiti u zidove prije finalne obrade zida, odnosno žbukanja.</t>
  </si>
  <si>
    <t>Zidovi od opeke koji ostaju vidljivi izvoditi od probrane dobro pečene jednolike i neoštećene fasadne opeke. Sve reške moraju biti potpuno horizontalne i vertikalne jednakih debljina i uvučene za cca 10 mm. Ti zidovi će se fugirati. Sve reške zidova moraju biti potpuno zatvorene.</t>
  </si>
  <si>
    <t>Kod pregradnih zidova visine preko 1,20 m treba izvesti po čitavoj dužini, a u visini vrata, armiranobetonski serklaž.</t>
  </si>
  <si>
    <t>Zidove zgrade u seizmičkim područjima projektiraju se i izvode prema propisima koji se odnose na izgradnju građevinskih objekata u seizmičkim područjima. Marka opeke i marke veznog sredstva - morta - se označuje u troškovniku i obavezno se mora izvođač pridržavati propisanih uvjeta.</t>
  </si>
  <si>
    <t>Pijesak za mort mora biti čist bez organskih primjesa, vapno za žbukanje mora biti odležano najmanje tri mjeseca</t>
  </si>
  <si>
    <t>Vrsta morta propisana je troškovnikom, a ukoliko nije primjenjuje se sljedeći omjeri:</t>
  </si>
  <si>
    <t xml:space="preserve">Prilikom izvedbe radova žbukanja i glazura prema projektu  izvođač radova mora se pridržavati uvjeta i opisa u troškovniku kao i važećih propisa </t>
  </si>
  <si>
    <t>Žbukanje zidova zgrada može se izvoditi tek kada se utvrdi da su svi zidovi izvedene u skladu tehničkih propisa. Zidovi od opeke moraju se prije žbukanja očistiti i mort u fugama udubiti, kako bi se žbuka mogla primiti. Prvo se nanosi “špric' pa gruba i fina žbuka. Fina žbuka smije se nanositi samo na već osušenu grubu žbuku.</t>
  </si>
  <si>
    <t>Upotrijebljeni dodaci, koji služe za poboljšanje urađenosti morta za postizavanje nepromočivosti ili poboljšanja kemijskih i mehaničkih svojstava, moraju odgovarati utvrđenim normativima i dokumentiranim odgovarajućim atestima.</t>
  </si>
  <si>
    <t>Za ugrađivanje vrata i prozora potrebno je okvir (zidarske mjere) pravilno dimenzionirati, na točno po mjerama definirane širine otvora uz vertikalno i horizontalno podešavanje. Visine vrata od gotovog poda - 1 cm. Dovratnik vrata je dimenzioniran na debljinu zida  0,5 cm. Za ugradnju elemenata ugrađuje se slijepi dovratnik ili se umjesto slijepog dovratnika u zidani otvor mogu namjestiti zidni ulošci. Na svaku stranu treba postaviti barem po tri drvena uloška. Oni mogu biti i sidreni ili pričvršćeni vijcima.</t>
  </si>
  <si>
    <t>Brtvljenja vanjskih otvora mogu biti:</t>
  </si>
  <si>
    <t>Ugradnja raznih metalnih predmeta u gotovo ziđe od betona ili od opeke sa cementnim mortom M-10.</t>
  </si>
  <si>
    <t>Pripomoći kod raznih obrtničkih i instalaterskih radova radnika vrši se prema utrošku sati na pojedinim radovima koji se evidentiraju u građevinskom dnevniku i ovjerom po nadzornom inženjeru. U tu grupu spadaju razna čišćenja za vrijeme radova, u toku građenja, te završna čišćenja nakon završetka svih radova, koji se evidentiraju u građevinskom dnevniku i ovjerena po nadzornom inženjeru.</t>
  </si>
  <si>
    <t>Sav upotijrebljeni materijal prilikom pomoći raznim obrtničkim i instalaterskim radovima evidentirat će se u građevinskom dnevniku ovjerenom po nadzornom inženjeru.</t>
  </si>
  <si>
    <t>ČELIČNA KONSTRUKCIJA</t>
  </si>
  <si>
    <t>Izrada čelične konstrukcije</t>
  </si>
  <si>
    <t>Prije izrade konstrukcije izvođač treba radioničku dokumentaciju dati nadzornom inženjeru na pregled te eventualne primjedbe u smislu odstupanja ili neusklađenosti s glavnim projektom unosi u radionički dnevnik. Čelik izvođač mora dobavljati iz željezare koje vrše periodično atestiranje. Čelici na skladištu moraju biti složeni, obilježeni bojom kako je propisano, označeni oznakom proizvođača, stanja isporuke i brojem šarže. Odobrava se upotreba materijala isporučenih sa certifikatom proizvođača prema šarži u kojem se ubilježeni rezultati mjerenja interne kontrole po svakoj karakteristici kvalitete. Upotreba materijala bez certifikata dozvoljena je samo ako je naknadno atestirana po ovlaštenoj organizaciji i to za svaku šaržu. Izvođač može nadzornom inženjeru predložiti upotrebu čelika druge kvalitete odnosno dimenzije nego što je propisano projektom uz pismenu suglasnost projektanta konstrukcije u radionički dnevnik</t>
  </si>
  <si>
    <t>Za izradu konstrukcije u radionici zavarivanjem, izvođač je obavezan nadzornom inženjeru pismeno predložiti na odobrenje: tehnologiju i postupak zavarivanja, sve uređaje, strojeve, alate i opremu s dokazima da odgovaraju normativima , ime i prezime, dokaz o stručnoj spremi i položenom stručnom ispitu odgovornog lica za pravilnu primjenu i izvršenje varilačkih radova (rukovodilac radova na zavarivanju).</t>
  </si>
  <si>
    <t>Radnici koji vrše zavarivanje moraju biti atestirani i posjedovati atest i to kako slijedi:</t>
  </si>
  <si>
    <t>Radovima na zavarivanju izvođač može pristupiti kad nadzorni inženjer odobri plan zavarivanja u kojem izvođač definira oblik žljeba, broj slojeva varova, vrstu elektroda, način, redoslijed i položaj zavarivanja, te vrstu i način toplotne obrade, a te podatke izvođač je dužan u dnevnik zavarivanja upisati za svaki zavareni dio konstrukcije. Kod automatskog zavarivanja treba dati i jačinu i napon struje, brzinu zavarivanja, vrstu zaštitnog praška i sl.</t>
  </si>
  <si>
    <t>Zavarivanje se može vršiti samo u zatvorenim prostorijama, a ukoliko to nije moguće treba poduzeti odgovarajuće mjere za zaštitu od vjetra i oborina te za temperature od 0 do 5°C. U dnevniku zavarivanja voditi i temperature zraka i atmosferske prilike te primijeniti zaštitne mjere (temperaturu pregrijavanja, termičku obradu i sl)</t>
  </si>
  <si>
    <t>Nadzorni inženjer upisom u dnevnik zavarivanja odobrava svaku fazu radova zavarivanja, a izvođač radova dužan je izvršiti kontrolu šavova poslije zavarivanja vizualno i izmjerom radiografskom kontrolom koja je predviđena prema kvaliteti vara. Nadzorni inženjer prihvaća radove ili određuje dodatne kontrole, doradu ili obradu.</t>
  </si>
  <si>
    <t>Nakon izrade konstrukcije u radionici treba izvršiti pregled i prijem konstrukcije te zapisnikom ustanoviti da je izrađena konstrukcija dimenzija i oblika prema projektu, a odstupanja su u granicama dopuštenih vrijednosti.</t>
  </si>
  <si>
    <t>Prijemu trebaju prisustvovati predstavnik izvođača, nadzorni inženjer i predstavnik montažera. Izvođač radova prilikom predaje konstrukcije treba predati i svu dokumentaciju koja je propisana za takvu vrstu konstrukcije, a što se evidentira u zapisniku.</t>
  </si>
  <si>
    <t>Montaža čelične konstrukcije</t>
  </si>
  <si>
    <t>Nakon izrade temelja i prije montaže treba izvršiti geodetsku kontrolu koja obuhvaća: osne mjere, visinski položaj i vertikalnost te odnos prema stalnim geodetskim točkama. O izvršenoj kontroli sastavlja se zapisnik, kojeg potpisuju odgovorni predstavnici izvođača temelja, izvođača montaže čelične konstrukcije i nadzorni inženjer. Zapisnikom se konstatira da li geodetski izmjeri zadovoljavaju podatke u projektu. Rezultati mjerenja sastavni su dio zapisnika.</t>
  </si>
  <si>
    <t xml:space="preserve">Prije početka radova na montaži izvođač treba nadzornom inženjeru staviti na uvid: plan organizacije i uređenja gradilišta, popis opreme za izvođenje radova na montaži, projekat za montažu čelične konstrukcije koji mora sadržavati dokaz stabilnosti elementa i nepromjenjivosti oblika pri opterećenju u pojedinim fazama montaže, plan </t>
  </si>
  <si>
    <t>kontrole u svim fazama montaže (geodetska kontrola), projekt skele te vremenski plan izvođenja radova na montaži. Kod konstrukcija koje se montiraju zavarivanjem treba nadzornom inženjeru dodatno staviti na uvid:</t>
  </si>
  <si>
    <t>Prije početka radova izvođač treba izvršiti pregled dopremljene konstrukcije na gradilištu, te ustanoviti da li je prilikom transporta došlo do oštećenja, te dijelove koji su neznatno oštećeni popraviti, a kod većih oštećenja, dijelove ojačati ili zamijeniti. O predloženom popravku ili ojačanju nadzorni inženjer se treba pismeno suglasiti. Nakon sanacije obavlja se ponovno pregled dok se svi dijelovi ili sklopovi ne budu propisno sanirani. Nakon pregleda izvođač treba dijelove i sklopove čelične konstrukcije na gradilištu propisno uskladištiti, sortirati, obilježiti i zaštititi od eventualnog oštećenja.</t>
  </si>
  <si>
    <t>Nadzorni inženjer upisom u građevinski dnevnik odobrava početak montaže čelične konstrukcije tek nakon prijema naprijed navedene dokumentacije i zadovoljenja pripremnih uvjeta.</t>
  </si>
  <si>
    <t>Za radove na zavarivanju izvođač treba nadzornom inženjeru staviti na uvid ateste varilaca i spojnih sredstava (vijaka, elektroda, žica za zavarivanje, zaštitnih praškova, itd), te način zaštite od atmosferskih utjecaja (vjetar, oborina i sl.) i mjere koje će poduzeti kad temperatura bude od 0°C do 5°C. Postupak za odobrenje zavarivanja, te kontrolu isti je kao kod zavarivanja pri izradi konstrukcija u radionici, a izvođač treba na gradilištu imati uređaj za sušenje elektroda, te voditi evidenciju o sušenju u kontrolnim knjigama, tako da se samo elektrode čije je sušenje evidentirano mogu upotrijebiti kod zavarivanja.</t>
  </si>
  <si>
    <t>Za vijke koji se montiraju prednaprezanjem treba voditi posebnu evidenciju o prednaprezanju, koja treba sadržavati dimenzije i kakvoću vijaka, te silu ili moment naprezanja. Za dijelove čelične konstrukcije i sidra koji se ugrađuju u beton treba nakon montaže izvršiti geodetsku kontrolu položaja i vertikalnosti te zapisnički konstatirati prijem ugrađenih dijelova. Kod čeličnih konstrukcija koje se postavljaju na ležišta, izvođač treba izvršiti dotjerivanje konstrukcije u položaj koji je predviđen projektom, a nadzorni inženjer upisom u građevinski dnevnik (dnevnik montaže) utvrđuje da je dotjerivanje čelične konstrukcije ili dijela čelične konstrukcije završeno i dozvoljava ugrađivanje sitnozrnog betona (MB-30) ispod ležaja, stopa stupova i oko sidra. Za sve dijelove čeličnih konstrukcija, koje neće biti dostupne pregledu kod montirane čelične konstrukcije cijelog objekta, treba izvršiti povremeni prijem, a postupak je isti kao i za prijem dijelova koji se ugrađuju u beton.</t>
  </si>
  <si>
    <t>Nakon dovršene montaže izvođač radova dužan je izvršiti izmjeru i geodetsku kontrolu montirane čelične konstrukcije kao i kontrolu spojeva te uručiti rezultate nadzornom inženjeru na ovjeru. Ukoliko su odstupanja montirane konstrukcije veća od dopuštenih, ukoliko svi spojevi nisu izvedeni prema projektu ili je došlo do oštećenja, treba izvršiti sanaciju čelične konstrukcije. Izvođač radova treba izraditi elaborat sanacije, koji odobrava projektant. Nakon sanacije treba izvršiti ponovno pregled, izmjere i geodetsku kontrolu te izvršiti prijem montiranih konstrukcija, o čemu sa sastavlja zapisnik. Zapisniku treba priložiti propisnu dokumentaciju (radioničke nacrte), projekt montaže, ateste o osnovnim i spojnim materijalima kod izrade i montaže sa atestima zavarivača i dokumentima o kontroli spojeva, zapisnik o kontroli i prijemu konstrukcije u radionicama, o odstupanjima od projekta i njihovoj usuglašenosti, o povremenom prijemu s podacima o geodetskim i drugim izmjerama. Ukoliko objekt treba biti ispitan probnim opterećenjem treba zapisniku priložiti i atest o ispitivanju probnim opterećenjem.</t>
  </si>
  <si>
    <t>Zaštita čeličnih konstrukcija od korozije:</t>
  </si>
  <si>
    <t>Prije početka radova izvođač je dužan nadzornom inženjeru staviti na uvid: podatke o sredstvima za čišćenje površina, tehnologiju čišćenja, mjesto za čišćenje, način i mjesto uskladištenja očišćenih dijelova te materijale koji će se upotrebljavati za izvođenje radova na zaštiti i tehnologiju nanošenja premaza, nakon čega nadzorni inženjer upisom u građevinski dnevnik dozvoljava početak radova.</t>
  </si>
  <si>
    <t>Nakon pripreme i čišćenja površina, a prije nanošenja sredstva za zaštitu od korozije nadzorni inženjer utvrđuje da li je čišćenje i priprema površina izvedena na propisan način, odnosno određuje da se postupak ponovi do potpune pripreme. Za toplo cinčanje treba ustanoviti da li je izvršena propisna priprema površina čelične konstrukcije, (odmašćivanje, čišćenje, ispiranje i nanošenje talitelja). Kontrola stupnja očišćenja vršit će se pomoću ŠVEDSKOG STANDARDA SIS 05-59-00.</t>
  </si>
  <si>
    <t>Prije početka radova na nanošenju zaštitnih sredstava izvođač radova treba nadzornom inženjeru dati na uvid certifikat proizvođača i propisane ateste te na odobrenje način nanošenja premaza. Izvođač treba nanijeti sredstva za zaštitu od korozije u propisanim rokovima, odnosno izvršiti prethodnu zaštitu površine čeličnih konstrukcija. Ukoliko izvođač odstupa od propisanih uvjeta, nadzorni inženjer može narediti ponovno čišćenje, te izvršiti pregled na način koji je naprijed naveden.</t>
  </si>
  <si>
    <t xml:space="preserve">Izvođač treba na gradilištu imati vlagomjer i toplomjer te svakodnevno dok se vrše radovi na premazivanju pismeno voditi kontrolu vlažnosti zraka i temperature te način zaštite od oborina ili vjetra. Nadzorni inženjer treba radove na premazivanju prekinuti ukoliko ustanovi da je površina čelične konstrukcije vlažna ili zaprašena, odnosno ako su vlažnost i temperatura ispod ili iznad normativa. </t>
  </si>
  <si>
    <t>Nadzorni inženjer nakon nanošenja svakog sloja premaznog sredstva obavlja kontrolu debljine sloja i stupnja prijanjanja premaza (HRN H.C8.059/74) te odobrava nanošenje slijedećeg sloja, odnosno naređuje da se oštećeni dijelovi površina ili dijelovi kod kojih je prijanjanje neodgovarajuće, prethodno očiste i ponovno namažu. Izvođač radova dužan je utvrditi kvalitetu upotrijebljenog materijala kod tvrtke registrirane za ispitivanje materijala. Izvođač mora u građevinski dnevnik svakodnevno upisivati radove na čišćenju i pripremanju površina, svaki sloj osnovnog i pokrovnog premaza te svaki izvršeni pregled, provjeru i izmjeru koja se izvršila na dijelovima čelične konstrukcije, kao i radove na popravku ili sanaciji očišćenih ili zaštićenih površina.</t>
  </si>
  <si>
    <t>Kad se izvede sistem zaštite od korozije u cjelini, izvođač radova treba nadzornom inženjeru staviti na uvid dokumentaciju o upotrijebljenim materijalima (ateste, certifikate i rezultate kontrole uzoraka), rezultate mjerenja, debljine pojedinačnih premaza, odnosno metalne prevlake kao i mase i debljine prevlake cinka, rezultate stupnja prijanjanja premaza, odnosno metalne ili cinkove prevlake, a kod katodne zaštite mjerenja elektrokemijskog potencijala. Nadzorni inženjer treba izvršiti pregled i ustanoviti da li su mjerenje i provjere zadovoljila uvjete specifikacije i propisa, da li je dovršena zaštita konstrukcije u cjelini, da li su zaštićeni sidra i vijci, kao i gornje površine betonskih temelja i da li su zaštićene dodirne površine u spojevima čelika sa drugim materijalima. O pregledu treba sastaviti zapisnik o zaštićenosti konstrukcije u cjelini od korozije, odnosno što treba dodatno učiniti da se postigne propisana zaštita.</t>
  </si>
  <si>
    <t>Rezervoari i cjevovodi, koji se ukapaju u zemlju, nakon pripreme i čišćenja površine najprije se prethodno premazuju bitumenskom emulzijom, a zatim bitumenskim premazom u toplom stanju. Nakon toga spiralno se namotaju impregniranom jutenom tkaninom te ponovo nanosi bitumenski premaz u toplom stanju. Završni sloj treba izvesti nanošenjem vapnenog mlijeka.</t>
  </si>
  <si>
    <t>IZOLATERSKI RADOVI</t>
  </si>
  <si>
    <t>Svi radovi moraju se izvesti kvalitetno i stručno držeći se projektne dokumentacije, propisa i normativa. Sav materijal mora odgovarati normativima koji se odnosi na proizvode koji se ugrađuju i mora biti atestiran Atesti moraju biti na gradilištu, te na zahtjev nadzorne službe i predočeni. Za sve horizontalne konstrukcije obavezno je dostaviti atest o zahtijevanoj tlačnoj čvrstoći materijala, te polaganje izvesti prema uputama proizvođača. Uskladištenje materijala na gradilištu mora biti stručno kako bi se isključila bilo kakva mogućnost propadanja. Prije početka radova izvođač mora ustanoviti kvalitetu podloge na koju se izvodi izolacija i ako nije pogodna za rad mora o tome pismeno izvijestiti naručioca radova kako bi se podloga na vrijeme popravila i pripremila za izvođenje izolacije.</t>
  </si>
  <si>
    <t>Hidroizolacija se polaže samo na posve suhu i očišćenu podlogu kod temperature više od 12oC. Sav materijal za izolaciju treba biti prvorazredne kvalitete, te odgovarati tekućim propisima i normativima. Izvođač je dužan provjeriti vrste i ateste po šaržama ljepenke u odnosu na projekt. Izolacione trake moraju se uvaljati u vrući premaz bez zračnih mjehurića. Svi spojevi izvode se sa minimalnim preklopima 10 cm. Posebnu pažnju posvetiti izvedbi 'holkera' /savijanja/ ljepenke, jer će sve manjkavosti i štete nastale lošom izvedbom izolacije snositi izvođač. Sve hidroizolacije izvesti od najkvalitetnijih materijala na čistoj i suhoj podlozi, sa prethodnim hladnim bitumenskim premazom. Uz sve vertikalne površine izvesti nevarene holkere. Parne brane izvode se potpuno lijepljene - varene za površinu, sa izvedbom varenih holkera.</t>
  </si>
  <si>
    <t>Rhepanol fk – poliizobutilenska hidroizolacija, izvodi se sa svim detaljima i spojnim komadima proizvođača BRAAS. Izvodi se sa podložnim sintetičkim filcom, sve prema DIN 16.731.</t>
  </si>
  <si>
    <t>Prilikom izvođenja plivajućih podova treba paziti da se slojevi koji služe za zvučnu izolaciju postave na suhu i ravnu površinu. Nije dozvoljeno poravnavanje površine materijalom koji služi kao zvučni izolator. Ako je vlažnost podloge veća od 7% u odnosu na njenu težinu, onda se zvučni izolator mora zaštititi bitumenskom ljepenkom. Prije betoniranja podloge poda mora se preko zvučnog izolatora postaviti sloj bitumenske ljepenke sa preklopima do 20 cm ili PE folija.</t>
  </si>
  <si>
    <t>U vlažnim prostorijama i sanitarnim čvorovima mora sloj koji služi za zvučnu izolaciju biti zaštićen dvostrukim slojem ljepenki ili folijom sa svih strana, a preklopi premazani bitumenom. Ploče plivajućeg poda ne smiju imati krute veze s okolnim zidovima.</t>
  </si>
  <si>
    <t>LIMARSKI RADOVI</t>
  </si>
  <si>
    <t xml:space="preserve">Svi radovi moraju biti izvedeni stručno i solidno, a moraju se izvesti prema važećim propisima i normativima. Prije izvedbe izvođač je dužan od projektanta zatražiti eventualna objašnjenja, a za promjene materijala ili načina izvedbe treba prethodno dobiti i njegovu suglasnost. </t>
  </si>
  <si>
    <t>Ukoliko je to potrebno izvođač limarije dužan je uzeti mjere u naravi te obavezno ispitati sve elemente na kojima se izvode limarski radovi i na eventualne neispravnosti upozoriti nadzornog inženjera.</t>
  </si>
  <si>
    <t>Upotrijebljeni materijal mora odgovarati normativima ili imati odgovarajuće ateste. Ukoliko nije drugačije određeno radovi se izvode iz pocinčanog lima debljine 0,55 mm, cinčanog lima debljine 0,65, bakrenog lima debljine 0,75 mm ili olovnog lima debljine 0,85 mm.</t>
  </si>
  <si>
    <t>Sav materijal koji se upotrebljava mora odgovarati normativima:</t>
  </si>
  <si>
    <t>Mekani limovi spajaju se utorenjem ili lemljenjem, a srednje tvrdi i tvrdi utorenjem ili zakivanjem i lemljenjem. Pričvršćenje limova vrši se mehaničkim alatima, vijcima, plastičnim čepovima i nosačima (trake). Limarija mora od površine betona ili žbuke biti odvojena bitumenskom ljepenkom ili aluminijskom folijom.</t>
  </si>
  <si>
    <t>BRAVARSKI RADOVI I RADOVI IZ METALA</t>
  </si>
  <si>
    <t>Radovi se moraju izvesti prema projektu, prema uvjetima i opisima, kao i važećim propisima i normativima. Svi radovi moraju biti izvedeni stručno i solidno. Upotrijebljeni materijal mora odgovarati standardima ili atestima, a izvođač je dužan pribaviti sve potrebne ateste za kvalitetu materijala i površinsku obradu.</t>
  </si>
  <si>
    <t>Sva bravarija mora u radionici biti očišćena od hrđe i masnoće i ako projektom nije drugačije određeno, zaštićena jednim osnovnim premazom prema uvjetima antikorozivne zaštite i normativima.</t>
  </si>
  <si>
    <t>Izvođač bravarskih radova treba se pridržavati nacrta, shema, opisa pojedinačnih stavki troškovnika, te tekućih propisa i normativa. Obvezan je izraditi radioničku dokumentaciju i dostaviti je na ovjeru projektantu. Na temelju shema i detaljnih nacrta, izvođač radova je dužan zatražiti sve potrebne upute u pogledu eventualnih korekcija detalja ili promjena. U protivnom, eventualna šteta uslijed neadekvatnog materijala tereti izvođača. Ako koja stavka izvođaču nije jasna, mora prije predaje tražiti objašnjenje od projektanta.</t>
  </si>
  <si>
    <t>Prije ugradbe bravarije, bravar je dužan upozoriti izvođača građevinskih radova na eventualne nedostatke, jer bravar odgovara za kvalitetu i ispravnost svih dijelova do primopredaje svojih radova. Izvođač je dužan prije početka rada kontrolirati sve mjere na gradnji za svaki predmet.</t>
  </si>
  <si>
    <t>Prije početka rada izvoditelj mora predložiti nadzornom inženjeru ili projektantu plan redoslijeda zavarivanja, plan montaže konstrukcije sa razrađenim načinom i redoslijedom montaže. Isti mora prije započinjanja radova pribaviti i dostaviti na uvid dokumentaciju: atest materijala od kojih se izrađuje čelična konstrukcija, ateste za spojni materijal /vijci, elektrode/, atest zavarivača koji će raditi na ovoj konstrukciji, plan zavarivanja i montaže. Svi varovi moraju biti obrađeni spojevi između pojedinih elemenata moraju biti vodonepropusni. Sve</t>
  </si>
  <si>
    <t xml:space="preserve">Izvođač je dužan pridržavati se detalja u projektu, međutim ima pravo predložiti druge detalje ukoliko oni zadovoljavaju predviđene uvjete iz opisa i ne mijenjaju ugovorenu jediničnu cijenu. Za sve promjene potrebna je suglasnost projektanta i nadzornog inženjera. Prije početka radova izvođač treba sve mjere, broj komada i sl. prekontrolirati na gradilištu. </t>
  </si>
  <si>
    <t>Svi bravarski elementi ugrađuju se “suhim” postupkom (bez upotrebe morta) tj na prethodno ugrađena sidra varenjem, vijcima ili metalnim odnosno plastičnim čepovima.</t>
  </si>
  <si>
    <t>Sve reške između zidova i bravarskih (metalnih) elemenata moraju biti brtvljena ili kitana akrilnim, silikonskim ili sl. kitovima.</t>
  </si>
  <si>
    <t>STAKLARSKI RADOVI</t>
  </si>
  <si>
    <t xml:space="preserve">Svi radovi moraju biti izvedeni stručno i solidno. Izvođač je obavezan pridržavati se projektne dokumentacije, opisa te Tehničkih uvjeta za staklorezačke radove i važećih propisa i normativa. Izvođač radova treba sve izmjere uzeti u naravi. </t>
  </si>
  <si>
    <t>Svi materijali (stakla, kitovi i sl.) koji nisu obuhvaćeni tekućim normativima, moraju imati ateste od ovlaštenih ustanova. Sva stakla moraju biti apsolutno ravna.</t>
  </si>
  <si>
    <t>Prije ugradnje sve mjere obavezno provjeriti u naravi. Stolarija i bravarija se ostakljuju nakon drugog grundiranja, pošto su svi elementi ugrađeni i okovani. Ovi opći uvjeti se dopunjuju, odnosno mijenjaju pojedinom stavkom troškovnika.</t>
  </si>
  <si>
    <t>GIPSKARTONSKI RADOVI</t>
  </si>
  <si>
    <t>Izrada gipskartonskih zidova i spuštenih stropova</t>
  </si>
  <si>
    <t>Za suhe prostore upotrebljavaju se standardne gipskartonske ploče oznake "A" prema normi HRN EN 520:2006.</t>
  </si>
  <si>
    <t>Za vlažne prostore (mali % vlage) upotrebljavaju se impregnirane ploče oznakom "H2" prema normi HRN EN 520:2006.</t>
  </si>
  <si>
    <t>Za prostore s protupožarnim zahtjevima većim od 60 minuta upotrebljavaju se gipskartonske ploče s oznakom "DF" prema normi HRN EN 520:2006.</t>
  </si>
  <si>
    <t>DFH2IR tvrde impregnirane protupožarne ploče ("Diamant") upotrebljavaju se prema normi HRN EN 520:2006.</t>
  </si>
  <si>
    <t>Svojstva i ispitivanja utvrđena su Prilogom E, točka E.4.2. Tehničkog propisa o građevnim proizvodima.</t>
  </si>
  <si>
    <t>Obveza izvođača je pripraviti HRN ateste za ponuđeni i ugrađeni materijal, a prema Zakonu o gradnji te propisima i normama za ovu vrstu poslova.</t>
  </si>
  <si>
    <t>KERAMIČARSKI RADOVI</t>
  </si>
  <si>
    <t>Popločenje i opločenje keramičkim pločicama izvodi se prema podacima iz projektne dokumentacije, Tehničkim uvjetima za izvođenje keramičarskih radova U.F2.011, te prema Pravil¬niku o tehničkim mjerama i uvjetima za završne radove u zgradarstvu.</t>
  </si>
  <si>
    <t>Materijal treba zadovoljiti slijedeće norme:</t>
  </si>
  <si>
    <t>PODOPOLAGAČKI RADOVI</t>
  </si>
  <si>
    <t>Podovi na  bazi sintetički smola, Podovi od vinila</t>
  </si>
  <si>
    <t>Svi radovi moraju se izvesti prema podacima iz projektne dokumentacije te prema pravilniku o tehničkim mjerama i uvjetima za završne radove u zgradarstvu. Izvođač radova treba upotrijebiti materijal koji u svemu (boji, vrsti i kvaliteti) je jednak uzorku što ga odabere projektant od uzorka predloženih po izvođaču.</t>
  </si>
  <si>
    <t>Uzdignuti podovi</t>
  </si>
  <si>
    <t>Svi radovi moraju se izvesti prema podacima iz projektne dokumentacije. Materijal za izvedbu uzdignutog poda mora odgovarati standardima čelične nosive konstrukcije. Konstrukcija poda treba biti demontažna i podesna za podešavanje na horizontalnost</t>
  </si>
  <si>
    <t>Prije izvedbe uzdignutog poda potrebno je prekontrolirati nosivost postojeće stropne konstrukcije i izraditi statički proračun za dodatna opterećenja. Konstrukcija uzdignutog poda mora se kontrolirati na novo statičko opterećenje. Gornja površina poda mora sprečavati stvaranje statičkog elektriciteta, mora biti ravna i bez pora da ne zadržava prašinu, otporna na žar cigareta, otporna na habanje</t>
  </si>
  <si>
    <t>SOBOSLIKARSKO LIČILAČKI RADOVI</t>
  </si>
  <si>
    <t>Svi radovi moraju biti izvedeni stručno i solidno, s odgovarajućom radnom snagom i odgovarajućim kvalitetnim materijalom. Izvođač radova treba upotrijebiti materijale, koji u svemu (boji, vrsti i kvaliteti) jednak uzorku što ga odabere projektant od uzoraka predloženih po izvođaču. Izrada uzoraka ne naplaćuje se posebno.</t>
  </si>
  <si>
    <t>Upotrijebljeni materijal mora odgovarati standardima ili atestima. Prije početka radova izvođač je dužan pregledati sve podloge i tražiti od nadzornog inženjera da se postupi po njegovim eventualnim primjedbama, ukoliko su opravdane.</t>
  </si>
  <si>
    <t>Materijali se mogu primjenjivati samo na onim površinama za koje su prema svojim kemijsko-fizičkim osobinama namijenjeni. Gotovi, tvornički proizvedeni materijali moraju se upotrebljavati prema uputstvima proizvođača.</t>
  </si>
  <si>
    <t xml:space="preserve">Podloge moraju biti čiste bez prašine, smole, masti ili hrđe ili naslaga drugih materijala. Vanjski nalič mora biti otporan atmosferilijama, a unutrašnji postojanih boja otpornih na sredstava za čišćenje. Premazi moraju čvrsto prijanjati na podlogu na koju se nanose bez tragova četke ili valjka, a boja mora biti jednolična i bez mrlja. Na obojenim površinama ne smiju se poznavati tragovi četke, ne smije biti mrlja, ton mora biti ujednačen i identičan. </t>
  </si>
  <si>
    <t>Obojene površine  ne smiju se dati brisati, niti se smiju ljuštiti. Kvaliteta pojedinih boja i lakova mora odgovarati tekućim propisima i normativima. Ako se u garantnom roku pojave bilo kakve promjene na obojenim površinama uslijed loše kvalitete materijala ili izvedbe, izvođač mora o svom trošku izvršiti prepravke.</t>
  </si>
  <si>
    <t>- konzistencija betona metodom određivanja 'slump'-a</t>
  </si>
  <si>
    <t>- analiza svježeg betona koja se sastoji od određivanja V/C faktora, volumena para, zapreminske težine i granulometrijski sastav. Analiza betona vrši se na svakih 300 m3 betona.</t>
  </si>
  <si>
    <t>- Sječenje, ravnanje i savijanje armature na radilištu s horizontalnim transportom do mjesta savijanja, te horizontalnim i vertikalnim transportom do mjesta vezivanja i ugradnje, ili savijanje u centralnom savijalištu, transport do radilišta, te horizontalni i vertikalni transport već gotovog savijenog čelika do mjesta vezivanja i ugradnje.</t>
  </si>
  <si>
    <t>- Postavljanje i vezivanje armature točno prema armaturnim nacrtima, s podmetanjem podložaka, kako bi se osigurala potrebna udaljenost između armature i oplate.</t>
  </si>
  <si>
    <t>- mokrom ugradnjom: - sa sidrima plosnog željeza i kitom, te obostranim žbukanjem nakon ugradnje.</t>
  </si>
  <si>
    <t>- prethodna ugradnja slijepog dovratnika u zid te naknadno pričvršćenje doprozornika sa vijkom u slijepi dovratnik (okvir). Prekrivanje utora vrši se letvicama a brtvljenje trajno plastičnim kitom i trakom za brtvljenje   ili poliuretanom.</t>
  </si>
  <si>
    <t>- za zavarivača kod zavarivanja šavova kvaliteta   S atest koji nije stariji od 06 mjeseci,</t>
  </si>
  <si>
    <t>- za zavarivača kod zavarivanja šavova kvaliteta I i IIatest koji nije stariji od 12 mjeseci.</t>
  </si>
  <si>
    <t>- ime i stručnu spremu s položenim stručnim ispitom osobe odgovorne za montažu zavarivanjem,</t>
  </si>
  <si>
    <t>- tehnologiju i plan zavarivanja s planom kontrole varova (kao pri izradi čelične konstrukcije),</t>
  </si>
  <si>
    <t>- ljepila: HRN U.F2.011, CERTIFIKATI PROIZVOĐAČA</t>
  </si>
  <si>
    <t xml:space="preserve"> - granulometrijski sastav</t>
  </si>
  <si>
    <t xml:space="preserve"> - sadržaj čestica manjih od 0,09 mm</t>
  </si>
  <si>
    <t xml:space="preserve"> - izvođenje radova: HRN U.F2.011</t>
  </si>
  <si>
    <t xml:space="preserve"> - cement: HRN B.C1.010-15</t>
  </si>
  <si>
    <t xml:space="preserve"> - cementni mort: HRN B.D1.301</t>
  </si>
  <si>
    <t xml:space="preserve"> - glazirane podne pločice: HRN B.D1.305-306</t>
  </si>
  <si>
    <t xml:space="preserve"> - ker. pl. za unutrašnje oblaganje: HRN B.D1.300-301</t>
  </si>
  <si>
    <t xml:space="preserve"> - klinker pločice: HRN B.D1.321</t>
  </si>
  <si>
    <t xml:space="preserve"> - slijepim okvirom</t>
  </si>
  <si>
    <t xml:space="preserve"> - produženi mort 1:2:5 za zidanje nosivih zidova za zidanje nosivih zidova</t>
  </si>
  <si>
    <t xml:space="preserve"> - cementni mort 1:4za zidanje zidova debljine ispod 1/2 opeke za zidanje zidova debljine ispod 1/2 opeke</t>
  </si>
  <si>
    <t xml:space="preserve"> - cementni mort 1:3 za cementnu glazuru i ugradbe čeličnih predmeta. za cementnu glazuru i ugradbe čeličnih predmeta.</t>
  </si>
  <si>
    <t xml:space="preserve"> - Pregled armature od strane izvođača i nadzornog inženjera prije početka betoniranja.</t>
  </si>
  <si>
    <t xml:space="preserve"> - Pregled armature i varova prije savijanja i sječenja sa čišćenjem i sortiranjem</t>
  </si>
  <si>
    <t xml:space="preserve"> - izrada i njega uzoraka za ispitivanje očvrsnulog betona.</t>
  </si>
  <si>
    <t xml:space="preserve"> - mjerenje temperature svježeg betona svakodnevno tri puta</t>
  </si>
  <si>
    <t>Geotekstil 300 gr/m2</t>
  </si>
  <si>
    <t>1.</t>
  </si>
  <si>
    <t>2.</t>
  </si>
  <si>
    <t>3.</t>
  </si>
  <si>
    <t>4.</t>
  </si>
  <si>
    <t>5.</t>
  </si>
  <si>
    <t>6.</t>
  </si>
  <si>
    <t>C</t>
  </si>
  <si>
    <t>kompl.</t>
  </si>
  <si>
    <t xml:space="preserve"> - u sve stavke troškovnika uključiti dobavu opreme na gradilište, grube građevinske radove, te montažu, ožičenje i puštanje u rad</t>
  </si>
  <si>
    <t>Jednakovrijednost se dokazuje razlikovnim svjetlotehničkim izračunom i tabelarnim usporednim prikazom (po normi definirano, projektirano i zamjensko) Esr, uo, UGRL, Ra. Dokazi se prilažu prilikom predaje ponude.</t>
  </si>
  <si>
    <t>I.</t>
  </si>
  <si>
    <t xml:space="preserve">RASVJETNA TIJELA </t>
  </si>
  <si>
    <t>Tračna svjetiljka za montažu na 3PH šinski sustav s LED izvorima svjetlosti maksimalne snage 24 W, kontrola putem DALI protokola. Svjetiljka je opremljena sa sustavom leća za visoko kvalitetno akcentno osvjetljenje u muzejima i izložbenim prostorima, sa širokosnopnom distribucijom svjetlosti. Ukupni svjetlosni tok svjetiljke je minimalno 1150 lm, ukupna efikasnost 50 lm/W. Temperatura boje je 3000 K, uzvrat boje minimalno Ra &gt; 90, kromatičnost MacAdam 3, vijek trajanja 50000h pri 70% svjetlosnog toka. Svjetiljka se može rotirati za 360° i naginjati za 90°. Kućište svjetiljke izrađeno je od lijevanog aluminija obojanog u crnu boju. Optika se sastoji od staklene leće i filma od plastike, prednji prsten služi za smanjenje blještanja i smještaj filmova. Film se može zamijeniti, kako bi se postigle druge distribucije svjetlosti. Dimenzije svjetiljke su 150x65x157 mm ±5%, masa svjetiljke je maksimalno 0,70 kg. Jamstvo 5 godina. 
Ozaka S01</t>
  </si>
  <si>
    <t>Tračna svjetiljka za montažu na 3PH šinski sustav s LED izvorima svjetlosti maksimalne snage 24 W, kontrola putem DALI protokola. Svjetiljka je opremljena sa sustavom leća za visoko kvalitetno akcentno osvjetljenje u muzejima i izložbenim prostorima, sa širokosnopnom distribucijom svjetlosti. Ukupni svjetlosni tok svjetiljke je minimalno 1250 lm, ukupna efikasnost 53 lm/W. Temperatura boje je 3000 K, uzvrat boje minimalno Ra &gt; 90, kromatičnost MacAdam 3, vijek trajanja 50000h pri 70% svjetlosnog toka. Svjetiljka se može rotirati za 360° i naginjati za 90°. Kućište svjetiljke izrađeno je od lijevanog aluminija obojanog u crnu boju. Optika se sastoji od staklene leće i filma od plastike, prednji prsten služi za smanjenje blještanja i smještaj filmova. Film se može zamijeniti, kako bi se postigle druge distribucije svjetlosti. Dimenzije svjetiljke su 150x65x157 mm ±5%, masa svjetiljke je maksimalno 0,70 kg. Jamstvo 5 godina.
Oznaka S01.1</t>
  </si>
  <si>
    <t>Tračna svjetiljka za montažu na 3PH šinski sustav sa stabilizatorom temperature boje i   širokosnopnom distribucijom svjetlosti. Kontrola putem DALI protokola. Pogodna je za akcentno osvjetljenje i kao arhitektonska rasvjeta. Svjetiljka ima LED izvore svjetlosti maksimalne snage 26.5 W. Svjetlosni tok svjetiljke je minimalno 2450 lm, a efikasnost 94 lm/W. Temperatura boje 3000 K, uzvrat boje minimalno Ra&gt;90, IP20, kromatičnost MacAdam 2, vijek trajanja 50000h pri 85% svjetlosnog toka. Svjetiljka se može naginjati za 90°. Kućište svjetiljke izrađeno je od lijevanog aluminija i  obojano je u crnu boju, izvrsna kontrola blještanja zbog prednjeg prstena od polikarbonata, crne boje. Prednji prsten služi za smještaj pribora kao što su optika, zaštitno staklo i saćaste rešetke. Dimenzije svjetiljke su: 103x95x202 ±5% mm, masa svjetiljke je maksimalno 1,1 kg. Jamstvo 5 godina.
Oznaka S02.</t>
  </si>
  <si>
    <t>Višenamjenski ugradni reflektor sa stabilizatorom temperature boje i  vrlo širokosnopnom distribucijom svjetlosti. Kontrola putem DALI protokola.  Svjetiljka je pogodna je za akcentno osvjetljenje i kao arhitektonska rasvjeta. Svjetiljka ima LED izvore svjetlosti maksimalne snage 30 W. Svjetlosni tok svjetiljke je minimalno 2750 lm, a efikasnost 93 lm/W. Temperatura boje 3000 K, uzvrat boje minimalno Ra&gt;90, IP20, kromatičnost MacAdam 2, vijek trajanja 50000h pri 85% svjetlosnog toka. Svjetiljka se može rotirati za 357° i zakretati prema unutra/van za -20°/+45°. Kućište svjetiljke izrađeno je od lijevanog aluminija i  obojano je u crnu boju, izvrsna kontrola blještanja zbog prednjeg prstena od polikarbonata, crne boje. Prednji prsten služi za smještaj pribora kao što su optika, zaštitno staklo i saćaste rešetke.  Zrcalni reflektor izrađen je od polikarbonata u visoko reflektirajućoj aluminiziranoj obradi te je dizajniran za zamjenu i naknadnu ugradnju. Montažni okvir je od polikarbonata. Montaža bez alata u stropove debljine 1-25 mm, stropni izrez Ø150mm, dubina ugradnje 120 mm. Dimenzije svjetiljke su: Ø150x164 ±5% mm, masa svjetiljke je maksimalno 0,7 kg. Jamstvo 5 godina.
Oznaka S03.</t>
  </si>
  <si>
    <t>Ugradna svjetiljka za montažu u gips-kartonski strop, kompletno sa DALI dimabilnom predspojnom napravom, izvorima svjetlosti LED maksimalno 21W. Pogodna za akcentnu rasvjetu. Širokosnopna simetrična distribucija svjetlosti, kontrola bliještanja UGR&lt;16, uzvrat boje minimalno Ra&gt;90, kromatičnost MacAdam 3, vijek trajanja 50000h pri 80% svjetlosnog toka.  Unaprijed sastavljen model koji se sastoji od svjetiljke i upravljačke jedinice. Kućište svjetiljke izrađeno je od lijevanog aluminija sa crnim obrubom,  fasetirani reflektor od aluminija sa crnim rubom. Jedinica svjetiljke može se naginjati za ±20°. Efikasnost svjetiljke: 81 lm/W, ukupni svjetlosni tok minimalno 1650 lm. Temperatura boje 3000K. Dodatno se može naručiti poklopac koji svjetiljci omogućuje IP44 zaštitu. Dimenzije svjetiljke Ø112x74 mm ±5%, masa svjetiljke maksimalno 0,6 kg.
Jamstvo 5 godina.
Oznaka S04.</t>
  </si>
  <si>
    <t>Ugradna svjetiljka za montažu u gips-kartonski strop, kompletno sa DALI dimabilnom predspojnom napravom, izvorima svjetlosti LED maksimalno 11W. Pogodna za akcentnu rasvjetu. Širokosnopna simetrična distribucija svjetlosti, kontrola bliještanja UGR&lt;19, uzvrat boje minimalno Ra&gt;90, kromatičnost MacAdam 3, vijek trajanja 50000h pri 80% svjetlosnog toka.  Unaprijed sastavljen model koji se sastoji od svjetiljke i upravljačke jedinice. Kućište svjetiljke izrađeno je od lijevanog aluminija sa crnim obrubom,  fasetirani reflektor od aluminija sa crnim rubom. Jedinica svjetiljke može se naginjati za ±20°. Efikasnost svjetiljke: 73 lm/W, ukupni svjetlosni tok minimalno 750 lm. Temperatura boje 3000K. Dodatno se može naručiti poklopac koji svjetiljci omogućuje IP44 zaštitu. Dimenzije svjetiljke Ø80x49 mm ±5%, masa svjetiljke maksimalno 0,3 kg.
Jamstvo 5 godina.
Oznaka S04.1</t>
  </si>
  <si>
    <t>Poklopac koji svjetiljci S04.1 omogućuje IP44 zaštitu.</t>
  </si>
  <si>
    <t>Linijska tračna svjetiljka za montažu na 3PH šinski sustav s LED izvorima svjetlosti maksimalne snage 18 W, kontrola putem DALI protokola. Ukupni svjetlosni tok svjetiljke je minimalno 1300 lm, ukupna efikasnost 75 lm/W. Temperatura boje je 3000 K, uzvrat boje minimalno Ra &gt; 90, kromatičnost MacAdam 2, vijek trajanja 50000h pri 80% svjetlosnog toka, IP20. Svjetiljka ima mikropiramidalnu optiku sa raspodjelom svjetla bez blještanja, UGR&lt;19. Upravljačka jedinica je potpuno integrirana u kućište svjetiljke. Kućište svjetiljke izrađeno je od ekstrudiranog aluminija, obojano u crnu boju. Dimenzije svjetiljke su 837x35x79 mm ±5%, masa svjetiljke je maksimalno 1,4 kg. Jamstvo 5 godina.
Oznaka S05.</t>
  </si>
  <si>
    <t>Linijska tračna svjetiljka za montažu na 3PH šinski sustav s LED izvorima svjetlosti maksimalne snage 24 W, kontrola putem DALI protokola. Ukupni svjetlosni tok svjetiljke je minimalno 1750 lm, ukupna efikasnost 75 lm/W. Temperatura boje je 3000 K, uzvrat boje minimalno Ra &gt; 90, kromatičnost MacAdam 2, vijek trajanja 50000h pri 80% svjetlosnog toka, IP20. Svjetiljka ima mikropiramidalnu optiku sa raspodjelom svjetla bez blještanja, UGR&lt;19. Upravljačka jedinica je potpuno integrirana u kućište svjetiljke. Kućište svjetiljke izrađeno je od ekstrudiranog aluminija, obojano u crnu boju. Dimenzije svjetiljke su 1085x35x79 mm ±5%, masa svjetiljke je maksimalno 1,75 kg. Jamstvo 5 godina.
Oznaka S06.</t>
  </si>
  <si>
    <t>Linijska tračna svjetiljka za montažu na 3PH šinski sustav s LED izvorima svjetlosti maksimalne snage 30 W, kontrola putem DALI protokola. Ukupni svjetlosni tok svjetiljke je minimalno 2240 lm, ukupna efikasnost 77 lm/W. Temperatura boje je 3000 K, uzvrat boje minimalno Ra &gt; 90, kromatičnost MacAdam 2, vijek trajanja 50000h pri 80% svjetlosnog toka, IP20. Svjetiljka ima mikropiramidalnu optiku sa raspodjelom svjetla bez blještanja, UGR&lt;19. Upravljačka jedinica je potpuno integrirana u kućište svjetiljke. Kućište svjetiljke izrađeno je od ekstrudiranog aluminija, obojano u crnu boju. Dimenzije svjetiljke su 1333x35x79 mm ±5%, masa svjetiljke je maksimalno 2,1 kg. Jamstvo 5 godina.
Oznaka S07.</t>
  </si>
  <si>
    <t>Ovjesna svjetiljka kuglastog oblika, kugla od polikarbonata s poluprozirnim, reflektirajućim brončanim završnim slojem. Svjetlosni utjecaj: poluprozirna refleksija svjetlosti stvara osjećaj plastičnosti i dubine. Svjetiljka ili reflektor sa širokosnopnom distribucijom svjetla, uzvrat boje Ra &gt; 90, temperatura boje 3000 K (topla bijela); Tolerancija kromatičnosti (MacAdam): 3,  Svjetlosni tok svjetiljke: minimalno 700 lm, Učinkovitost svjetiljke: minimalno 83 lm/W; vijek trajanja: 50000h za svjetlosni tok pri 80% početne vrijednosti; Svjetlo bez UV i IR; modularna, visokokvalitetna optička jedinica koja se sastoji od reflektora i LED svjetlosne komore; pasivno upravljanje toplinom postignuto optimiziranim dizajnom kućišta svjetiljke; reflektor izrađen od visokokvalitetnog polikarbonata otpornog na UV zračenje, aluminizirana završna obrada visoke refleksije; DALI elektronička predspojna naprava, integrirana u stropnu rozetu; stropna rozeta od polikarbonata, krom mat; prozirni kabel za ovjes; 5polni električni priključak. Ulazna snaga svjetiljke: maksimalno 9 W;   Dimenzije svjetiljke su Ø250 mm ±5%, ukupna duljina cca 3000 mm, masa svjetiljke je maksimalno 1,3 kg. Jamstvo 5 godina.
Oznaka S08.</t>
  </si>
  <si>
    <t>Ovjesna difuzna svjetiljka s opalnim pokrovom. Svjetiljka ima LED izvore svjetlosti maksimalne snage 86,3 W. Kontrola putem DALI protokola. Vijek trajanja je 50000 h pri 90% svjetlosnog toka. Ukupni svjetlosni tok svjetiljke je minimalno 12000 lm, efikasnost 140 lm/W, uzvrat boje RA&gt;80. Temperatura boje je 3000 K. Kućište je izrađeno od aluminija obojanog u crnu boju, svjetiljka ima plastični pokrov i opalni difuzor u polimetilmetakrilatu sa matiranom površinom. Svjetiljka je ožičena vodičima bez halogena. Dimenzije svjetiljke su Ø870x85 ±5%, masa svjetiljke je maksimalno 10,1 kg. Jamstvo 5 godina. Uključujući pribor za ovjesnu montažu svjetiljke
Oznaka S09.</t>
  </si>
  <si>
    <t>Ovjesna difuzna svjetiljka s LRO pokrovom. Svjetiljka ima LED izvore svjetlosti maksimalne snage 68,8 W. Kontrola putem DALI protokola. Vijek trajanja je 50000 h pri 90% svjetlosnog toka. Ukupni svjetlosni tok svjetiljke je minimalno 8700 lm, efikasnost 127 lm/W, uzvrat boje RA&gt;80. Temperatura boje je 3000 K. Kućište je izrađeno od aluminija obojanog u crnu boju, svjetiljka ima plastični pokrov i LRO optiku sa UGR&lt;19 u polimetilmetakrilatu sa matiranom površinom. Svjetiljka je ožičena vodičima bez halogena. Dimenzije svjetiljke su Ø870x85 ±5%, masa svjetiljke je maksimalno 10,1 kg. Jamstvo 5 godina. Uključujući pribor za ovjesnu montažu svjetiljke
Oznaka S10.</t>
  </si>
  <si>
    <t>Nadgradna difuzna svjetiljka s LRO pokrovom. Svjetiljka ima LED izvore svjetlosti maksimalne snage 68,8 W. Kontrola putem DALI protokola. Vijek trajanja je 50000 h pri 90% svjetlosnog toka. Ukupni svjetlosni tok svjetiljke je minimalno 8700 lm, efikasnost 127 lm/W, uzvrat boje RA&gt;80. Temperatura boje je 3000 K. Kućište je izrađeno od aluminija obojanog u crnu boju, svjetiljka ima plastični pokrov i LRO optiku sa UGR&lt;19 u polimetilmetakrilatu sa matiranom površinom. Svjetiljka je ožičena vodičima bez halogena. Dimenzije svjetiljke su Ø870x85 ±5%, masa svjetiljke je maksimalno 10,1 kg. Jamstvo 5 godina.
Oznaka S11.</t>
  </si>
  <si>
    <t>Ovjesna/nadgradna svjetiljka s  mikroprizmatičnom optikom i LED izvorima svjetlosti maksimalne snage 42,9 W, ukupnog svjetlosnog toka minimalno 4350 lm i efikasnosti 103 lm/W. Kontrola putem DALI protokola. Vijek trajanja je 50000 h pri 95% svjetlosnog toka. Temperatura boje svjetiljke je 3000K, UGR&lt;19, uzvrat boje RA&gt;90, kromatičnost MacAdam 3. Svjetiljka je ožičena vodičima bez halogena. Dimenzije svjetiljke su 1264x152x48 mm ±5%, masa svjetiljke je maksimalno 6,1 kg. Jamstvo 5 godina. Uključujući završne kape za svjetiljku  i pribor za ovjesnu montažu.
Oznaka S12.</t>
  </si>
  <si>
    <t>Ovjesna/nadgradna svjetiljka s  mikroprizmatičnom optikom i LED izvorima svjetlosti maksimalne snage 72,9 W, ukupnog svjetlosnog toka minimalno 6550 lm i efikasnosti 91 lm/W. Kontrola putem DALI protokola. Vijek trajanja je 50000 h pri 95% svjetlosnog toka. Temperatura boje svjetiljke je 3000K, UGR&lt;19, uzvrat boje RA&gt;90, kromatičnost MacAdam 3. Svjetiljka je ožičena vodičima bez halogena. Dimenzije svjetiljke su 1264x152x48 mm ±5%, masa svjetiljke je maksimalno 7,5 kg. Jamstvo 5 godina. Uključujući završne kape za svjetiljku i pribor za ovjesnu montažu.
Oznaka S13</t>
  </si>
  <si>
    <t>Linijska nadgradna/ovjesna svjetiljka s LED izvorima svjetlosti maksimalne snage 31,1 W, ukupnog svjetlosnog toka minimalno 4400 lm i efikasnosti 144 lm/W. Kontrola svjetiljke putem DALI protokola. Temperatura boje svjetiljke je 3000K, Ra&gt;80. Vijek trajanja je 50000 h pri 90% svjetlosnog toka. Svjetiljka je izrađena od visoko kvalitetnog ekstrudiranog aluminija, premazanog u crnu boju. Primarna i sekundarna optika za savršenu disperziju LED točaka te istodobno za indirektnu komponentu za stropno osvjetljenje. Dimenzije svjetiljke su 1808x30x67 mm ±5%, masa svjetiljke je maksimalno 2 kg. Jamstvo 5 godina.
Oznaka S14.</t>
  </si>
  <si>
    <t>Linijska nadgradna/ovjesna svjetiljka s LED izvorima svjetlosti maksimalne snage 12,3 W, ukupnog svjetlosnog toka minimalno 1450 lm i efikasnosti 123 lm/W. Kontrola svjetiljke putem DALI protokola. Temperatura boje svjetiljke je 3000K, Ra&gt;80. Vijek trajanja je 50000 h pri 90% svjetlosnog toka. Svjetiljka je izrađena od visoko kvalitetnog ekstrudiranog aluminija, premazanog u crnu boju. Primarna i sekundarna optika za savršenu disperziju LED točaka te istodobno za indirektnu komponentu za stropno osvjetljenje. Dimenzije svjetiljke su 608x30x67 mm ±5%, masa svjetiljke je maksimalno 1 kg. Jamstvo 5 godina.
Oznaka S14.1.</t>
  </si>
  <si>
    <t>Linijska nadgradna/ovjesna svjetiljka s LED izvorima svjetlosti maksimalne snage 26,8 W, ukupnog svjetlosnog toka minimalno 3700 lm i efikasnosti 141 lm/W. Kontrola svjetiljke putem DALI protokola. Temperatura boje svjetiljke je 3000K, Ra&gt;80. Vijek trajanja je 50000 h pri 90% svjetlosnog toka. Svjetiljka je izrađena od visoko kvalitetnog ekstrudiranog aluminija, premazanog u crnu boju. Primarna i sekundarna optika za savršenu disperziju LED točaka te istodobno za indirektnu komponentu za stropno osvjetljenje. Dimenzije svjetiljke su 1508x30x67 mm ±5%, masa svjetiljke je maksimalno 1,8 kg. Jamstvo 5 godina.
Oznaka S14.2.</t>
  </si>
  <si>
    <t>Linijska nadgradna/ovjesna svjetiljka s LED izvorima svjetlosti maksimalne snage 17 W, ukupnog svjetlosnog toka minimalno 2200 lm i efikasnosti 132 lm/W. Kontrola svjetiljke putem DALI protokola. Temperatura boje svjetiljke je 3000K, Ra&gt;80. Vijek trajanja je 50000 h pri 90% svjetlosnog toka. Svjetiljka je izrađena od visoko kvalitetnog ekstrudiranog aluminija, premazanog u crnu boju. Primarna i sekundarna optika za savršenu disperziju LED točaka te istodobno za indirektnu komponentu za stropno osvjetljenje. Dimenzije svjetiljke su 908x30x67 mm ±5%, masa svjetiljke je maksimalno 1,5 kg. Jamstvo 5 godina.
Oznaka S14.3.</t>
  </si>
  <si>
    <t>Nadgradna LED svjetiljka s difuzorom otpornim na vlagu i skupljanje prašine te s izvorima svjetlosti maksimalne snage 43,4 W, ukupnog svjetlosnog toka minimalno 6200 lm i efikasnosti 145 lm/W. Kontrola svjetiljke putem DALI protokola. Svjetiljka ima simetričnu srednje širokosnopnu distribuciju svjetlosti. Vijek trajanja je 50000 h pri 90% svjetlosnog toka. Temperatura boje svjetiljke je 3000 K, Ra &gt; 80, kromatičnost MacAdam 3, stupanj zaštite IP66, CL1, IK08. Pokrov i difuzor izrađeni od polikarbonata otpornog na udarce, UV zračenje i visoku/nisku temperaturu, izrađeni su kao jedinstveni injekcijski lijevani dio. Svjetiljka je ožičena vodičima bez halogena i silikona. Temperaturno područje rada svjetiljke je od -25⁰C do +40⁰C. Dimenzije svjetiljke su 1600x92x90 mm ±5%, masa svjetiljke je maksimalno 3,1 kg. Jamstvo 5 godina.
Oznaka S15.</t>
  </si>
  <si>
    <t>Samostojeća svjetiljka s LED izvorima svjetlosti maksimalne snage 118 W, ukupnog svjetlosnog toka minimalno 12000 te efikasnosti 103 lm/W. Svjetiljka je pogodna za za osvjetljenje jednostrukih i dvostrukih radnih stanica s direktnom/indirektnom distribucijom svjetla. Izravno/indirektno svjetlo ne može se kontrolirati zasebno. Svjetiljka s inteligentnom kontrolom prisutnosti i senzorom svjetline. Vijek trajanja je 50000 h pri 90% svjetlosnog toka. Temperatura boje svjetiljke je 3000 K, Ra &gt; 90, kromatičnost MacAdam 3, stupanj zaštite IP20, CL1, IK05. Kućište svjetiljke izrađeno je od čeličnog lima. Stup za svjetiljku se zasebno naručuje. Dimenzije glave svjetiljke su 705x320x42 mm ±5%, masa glave svjetiljke je maksimalno 7,2 kg. Jamstvo 5 godina. Uključujući bazu i tijelo za montažu svjetiljke.
Oznaka S20.</t>
  </si>
  <si>
    <t>Ugradna svjetiljka za modularni strop. Svjetiljka ima LED izvore svjetlosti maksimalne snage 34 W, ukupni svjetlosni tok minimalno 3700lm, a efikasnost 110 lm/W. Kontrola putem DALI protokola. Osvjetljenje bez blještanja za uredske prostore s opalnim difuzorom  i aluminijskim okvirom, UGR&lt;19. Vijek trajanja je 50000 h pri 80% svjetlosnog toka. Temperatura boje svjetiljke je 3000/3500/4000 K, Ra &gt; 80, kromatičnost MacAdam 4, stupanj zaštite IP20, CL2, IK03. Dimenzije svjetiljke su 596x596x60 mm ±5%, masa svjetiljke je maksimalno 2,3 kg. Jamstvo 5 godina. Uključujući kutiju za ugradnu montažu svjetiljke.
Oznaka S21.</t>
  </si>
  <si>
    <t>Ovjesna svjetiljka s LED izvorima svjetlosti maksimalne snage 22 W, ukupnog svjetlosnog toka minimalno 1100 te efikasnosti 53 lm/W. Kontrola putem DALI protokola. Vijek trajanja je 50000 h pri 85% svjetlosnog toka. Temperatura boje svjetiljke je 3000 K, Ra &gt; 90, kromatičnost MacAdam 3, stupanj zaštite IP20, CL1,  UGR&lt;19. Visokoučinkovita LED svjetlosna komora je integrirana u optimizirani pasivni sustav upravljanja toplinom izrađen od lijevanog aluminija, svjetlosna komora i odsijač čine jednu usklađenu jedinicu, odsijač izrađen od visokokvalitetnog UV otpornog polikarbonata. Boja svjetiljke je crna. Dimenzije svjetiljke su Ø100x276 mm ±5%, maksimalna duljina cca 2500 mm, masa svjetiljke je maksimalno 2,8 kg. Jamstvo 5 godina.
Oznaka S22.</t>
  </si>
  <si>
    <t>Nadgradna svjetiljka s LED izvorima svjetlosti maksimalne snage 13,7 W, ukupnog svjetlosnog toka minimalno 1609 lm i efikasnosti 117 lm/W. Kontrola putem DALI protokola. Svjetiljka ima simetričnu distribuciju svjetlosti. Izrađena je od legure aluminija, aluminija i nehrđajućeg čelika, brtva je od silikona, a reflektor od čistog eloksiranog aluminija. Svjetiljka je otporna na prašinu i mlaz vode, zaštita IP65, CLI, IK06. Dimenzije svjetiljke su Ø120x115 mm ±5%, masa svjetiljke je maksimalno 0,9 kg. Jamstvo 5 godina.
Oznaka S24.</t>
  </si>
  <si>
    <t>Vanjska nadgradna svjetiljka s LED izvorima svjetlosti maksimalne snage 11,7 W, ukupnog svjetlosnog toka minimalno 700 lm i efikasnosti 68 lm/W. Kontrola putem DALI protokola. Svjetiljka ima simetričnu distribuciju svjetlosti. Izrađena je od legure aluminija, aluminija i nehrđajućeg čelika, brtva je od silikona, a reflektor od čistog eloksiranog aluminija. Svjetiljka je otporna na prašinu i mlaz vode, zaštita IP65, CLI, IK06. Dimenzije svjetiljke su Ø150x135 mm ±5%, masa svjetiljke je maksimalno 2,1 kg. Jamstvo 5 godina.
Oznaka S25.</t>
  </si>
  <si>
    <t>Reflektor malih dimenzija sa LED izvorima svjetlosti maksimalne snage 8W, ukupnog svjetlosnog toka minimalno 300 lm i efikasnosti 45lm/W. Svjetiljka ima širokosnopnu distribuciju svjetlosti. Temperatura boje svjetiljke je 3000 K, Ra &gt; 80, kromatičnost MacAdam 3, stupanj zaštite IP66, CL2, IK08. Svjetiljka je crne boje.  Dimenzije svjetiljke su Ø83x103 mm ±5%, masa svjetiljke je maksimalno 1 kg. Jamstvo 5 godina.
Oznaka S26.</t>
  </si>
  <si>
    <t>Ovjesna opalna svjetiljka. Svjetiljka ima LED izvore svjetlosti maksimalne snage 35 W. Svjetiljka je dimabilna. Vijek trajanja je 50000 h pri 80% svjetlosnog toka. Ukupni svjetlosni tok svjetiljke je minimalno 5300 lm, efikasnost 154 lm/W, uzvrat boje RA&gt;80. Temperatura boje je 3000 K. Tijelo svjetiljke izrađeno je od aluminija, lakirano u crnu boju. Dimenzije svjetiljke su Ø440x55 ±5%. Svjetiljka dolazi u kompletu sa priborom za ovjesnu montažu. Jamstvo 5 godina.
Oznaka S27.</t>
  </si>
  <si>
    <t>Ovjesna opalna svjetiljka. Svjetiljka ima LED izvore svjetlosti maksimalne snage 60 W. Svjetiljka je dimabilna. Vijek trajanja je 50000 h pri 80% svjetlosnog toka. Ukupni svjetlosni tok svjetiljke je minimalno 9250 lm, efikasnost 156 lm/W, uzvrat boje RA&gt;80. Temperatura boje je 3000 K. Tijelo svjetiljke izrađeno je od aluminija, lakirano u crnu boju. Dimenzije svjetiljke su Ø610x55 ±5%. Svjetiljka dolazi u kompletu sa priborom za ovjesnu montažu. Jamstvo 5 godina.
Oznaka S28.</t>
  </si>
  <si>
    <t>Ovjesna opalna svjetiljka. Svjetiljka ima LED izvore svjetlosti maksimalne snage 98 W. Svjetiljka je dimabilna. Vijek trajanja je 50000 h pri 80% svjetlosnog toka. Ukupni svjetlosni tok svjetiljke je minimalno 12900 lm, efikasnost 146 lm/W, uzvrat boje RA&gt;80. Temperatura boje je 3000 K. Tijelo svjetiljke izrađeno je od aluminija, lakirano u crnu boju. Dimenzije svjetiljke su Ø835x55 ±5%. Svjetiljka dolazi u kompletu sa priborom za ovjesnu montažu. Jamstvo 5 godina.
Oznaka S29.</t>
  </si>
  <si>
    <t>Fleksibilna LED traka za površinsko montiranje sa izvorima svjetlosti maksimalne snage 13W/m. Svjetlosni tok svjetiljke je minimalno 1150 lm/m, efikasnost 96 lm/W, CRI&gt;90. Temperatura boje je 3000 K, IP44. Temperaturno područje rada svjetiljke je od -20⁰C do +45⁰C. Svjetiljka dolazi u kompletu sa predspojnom napravom i montažnim priborom. Jamstvo 5 godina. Ukupna potrebna duljina je 39 m.
Oznaka LT01.</t>
  </si>
  <si>
    <t>kpl.</t>
  </si>
  <si>
    <t>Sustav 3-fazne strujne šine sastoji se od:
- 3-fazna šina 4 m crna - 25 kom
- 3-fazna šina 3 m crna - 15 kom
- 3-fazna šina 2 m crna - 20 kom
- 3-fazna šina 1 m crna - 2 kom
- napojni konektor crni -  14 kom
- završna maska crna - 16 kom
- ovjesi za strujne šine -  250 kom
-spojnik šina crni - 12 kom
- T spojnik crni - 4 kom
- L spojnik crni - 29 kom
Jamstvo 5 godina.
Oznaka 3PH.</t>
  </si>
  <si>
    <t>Nadgradna sigurnosna svjetiljka s osvjetljenjem od minimalno 0,5 luxa prema EN 1838. Svjetiljka s LED izvorima svjetlosti maksimalne snage 4,7 W, ukupnog svjetlosnog toka minimalno 150 lm, efikasnosti 36 lm/W, polikarbonatna leća, optimalna odvodnja temperature putem pasivnog hladnjaka. Svjetiljka pogodna za osvjetljenje prostora. Temperatura boje je 4000 K. Klasa zaštite svjetiljke CL1, IP40, mehanička zaštita IK07. Svjetiljka je opremljena baterijskim modulom autonomije trajanja do 3 sata, auto-test. Kontrola putem DALI protokola. Pokrovni prsten izrađen je od lijevanog aluminija. Svjetiljka je ožičena vodičima bez halogena i silikona.  Temperaturno područje rada svjetiljke je od +5⁰C do +30⁰C. Namijenjeno za prostorije visine 2,2 do 7 m. Dimenzije svjetiljke su 146x146x35 mm ±5%, masa svjetiljke je maksimalno 1 kg. Jamstvo 5 godina. Uključujući pribor za ovjesnu montažu svjetiljke.
Oznaka P01.</t>
  </si>
  <si>
    <t>Nadgradna sigurnosna svjetiljka s osvjetljenjem od minimalno 1 lux prema EN 1838. Svjetiljka s LED izvorima svjetlosti maksimalne snage 4,7 W, ukupnog svjetlosnog toka minimalno 150 lm, efikasnosti 39 lm/W, polikarbonatna leća, optimalna odvodnja temperature putem pasivnog hladnjaka. Svjetiljka je pogodna za osvjetljenje evakuacijskih puteva. Temperatura boje je 4000 K. Klasa zaštite svjetiljke CL1, IP40, mehanička zaštita IK05. Svjetiljka je opremljena baterijskim modulom autonomije trajanja do 3 sata, auto-test. Kontrola putem DALI protokola. Pokrovni prsten izrađen je od lijevanog aluminija. Svjetiljka je ožičena vodičima bez halogena i silikona.  Temperaturno područje rada svjetiljke je od +5⁰C do +30⁰C. Namijenjeno za prostorije visine 2,2 do 7 m. Dimenzije svjetiljke su 146x146x35 mm ±5%, masa svjetiljke je maksimalno 1 kg. Jamstvo 5 godina. Uključujući pribor za ovjesnu montažu svjetiljke.
Oznaka P02.</t>
  </si>
  <si>
    <t>Nadgradna zidna sigurnosna LED svjetiljka za osvjetljavanje prostora s osvjetljenjem od minimalno 1 lux prema HRN EN 1838. Stupanj zaštite IP40, polikarbonatna leća, optimalna odvodnja temperature putem pasivnog hladnjaka. Svjetiljka maksimalne snage 4,7 W, ukupnog svjetlosnog toka minimalno 150 lm, efikasnost: 39 lm/W. Svjetiljka je opremljena baterijskim modulom autonomije trajanja do 3 sata. Kućište svjetiljke izrađeno je od lijevanog aluminija obojanog u bijelu boju. Svjetiljka je ožićena vodičima bez halogena i bez silikona. Namijenjeno za prostorije od 2,2m do 7m.Dimenzije: 146x146x35mm. Jamstvo 5 godina. Dimenzije svjetiljke su 146x146x35 mm ±5%, masa svjetiljke je maksimalno 1 kg. Jamstvo 5 godina.
Oznaka P03.</t>
  </si>
  <si>
    <t>Nadgradna sigurnosna svjetiljka za montažu piktograma s LED izvorima svjetlosti maksimalne snage 6,6 W, ukupnog svjetlosnog toka minimalno 50 lm i efikasnosti 9 lm/W. Kontrola putem DALI protokola. Svjetiljka je opremljena baterijskim modulom autonomije trajanja do 3 sata, auto-test. Kućište svjetiljke izrađeno je od polikarbonata. Zaštita: IP42, IK05. Svjetiljka je ožičena vodičima bez halogena. Dimenzije svjetiljke su 232x46x176 mm ±5%, masa svjetiljke je maksimalno 1 kg. Jamstvo 5 godina.
Oznaka P04.</t>
  </si>
  <si>
    <t xml:space="preserve">Oznaka smjera evakuacije prema lijevo za svjetiljku P04. Vidljiva je na 22 m udaljenosti, prema EN 1838. </t>
  </si>
  <si>
    <t xml:space="preserve">Oznaka smjera evakuacije prema dolje za svjetiljku P04. Vidljiva je na 22 m udaljenosti, prema EN 1838. </t>
  </si>
  <si>
    <t xml:space="preserve">Nadgradna sigurnosna svjetiljka za montažu piktograma s LED izvorima svjetlosti maksimalne snage 6,8 W, ukupnog svjetlosnog toka minimalno 50 lm i efikasnosti 9 lm/W. Kontrola putem DALI protokola. Svjetiljka je opremljena baterijskim modulom autonomije trajanja do 3 sata, auto-test. Svjetiljka ima ugrađene 2 dodatne LED diode velike snage i asimetrične leće podesive za 360° za osvjetljavanje evakuacijskih puteva. Kućište svjetiljke izrađeno je od polikarbonata. Zaštita: IP42, IK05. Svjetiljka je ožičena vodičima bez halogena. Dimenzije svjetiljke su 232x46x176 mm ±5%, masa svjetiljke je maksimalno 1 kg. Jamstvo 5 godina. Uključujući pribor za ovjesnu montažu svjetiljke.
Oznaka P05. </t>
  </si>
  <si>
    <t xml:space="preserve">Oznaka smjera evakuacije 2x lijevo ili desno za svjetiljku P05. Vidljiva je na 22 m udaljenosti, prema EN 1838. </t>
  </si>
  <si>
    <t xml:space="preserve">Oznaka smjera evakuacije prema dolje-lijevo za svjetiljku P05. Vidljiva je na 22 m udaljenosti, prema EN 1838. </t>
  </si>
  <si>
    <t xml:space="preserve">Oznaka smjera evakuacije prema dolje za svjetiljku P05. Vidljiva je na 22 m udaljenosti, prema EN 1838. </t>
  </si>
  <si>
    <t>Nadgradna sigurnosna svjetiljka s osvjetljenjem od minimalno 0,5 luxa prema EN 1838. Svjetiljka s LED izvorima svjetlosti maksimalne snage 8,2 W, ukupnog svjetlosnog toka minimalno 300 lm, efikasnosti 45 lm/W, polikarbonatna leća, optimalna odvodnja temperature putem pasivnog hladnjaka. Svjetiljka pogodna za osvjetljenje prostora. Temperatura boje je 4000 K. Klasa zaštite svjetiljke CL1, IP40, mehanička zaštita IK07. Svjetiljka je opremljena baterijskim modulom autonomije trajanja do 3 sata, auto-test. Kontrola putem DALI protokola. Pokrovni prsten izrađen je od lijevanog aluminija. Svjetiljka je ožičena vodičima bez halogena i silikona.  Temperaturno područje rada svjetiljke je od +5⁰C do +30⁰C. Namijenjeno za prostorije visine 2,2 do 10 m. Dimenzije svjetiljke su 146x146x48 mm ±5%, masa svjetiljke je maksimalno 1 kg. Jamstvo 5 godina. Uključujući pribor za ovjesnu montažu svjetiljke.
Oznaka P06.</t>
  </si>
  <si>
    <t>Upravljanje rasvjetom</t>
  </si>
  <si>
    <t xml:space="preserve">Sustav regulacije rasvjete. Sustav omogućuje lokalno i centralizirano upravljanje DALI-baziranim rasvjetnim tijelima i drugom opremom putem računalnog sučelja koje pruža i mogućnosti prekonfiguriranja grupa rasvjetnih tijela, prikaza trenutnog stanja, analizu utroška el. energije, kontrolu održavanja svjetlosnog toka, kontrolu zavisnu o upadu dnevnog svjetla, vremensko podešavanje i kontrolu sa uključenim internim kalendarom te dojavu grešaka na sustavu. Sustav se sastoji od centralnog procesora za automatizaciju i i upravljanje rasvjete u kompletnoj zgradi, s Ethernet konekcijom (TCP/IP) za individualnu kontrolu do 3x64 DALI kompatibilnih kontrolnih uređaja, 100 LM-bus uređaja, DALI2  senzora i DALI2 kontrolnih uređaja, relejnih izlaznih modula, DALI2 univerzalnih modula za pozivanje scena i podešavanja intenziteta svjetlosti preko konvencionalnih trenutnih tipkala, DALI2 senzora prisutnosti, multifunkcionalnih upravljačkih jedinica za lokalno upravljanje i puštanje u pogon, konfiguraciju i upravljanje instalacijom preko busa te svih drugih potrebnih modula i software-a za potpunu funkcionalnost sustava. Jamstvo 5 godina. 
</t>
  </si>
  <si>
    <t xml:space="preserve">Napajačka jedinica za BUS komunikacijsku liniju. Izlazni napon iznosi 15V DC za napajanje do maksimalno 35 sistemskih modula. Kućište od vatrootpornog polikarbonata, bez halogena. Montaža u razvodni ormar ( 2 jedinice na 17,55mm). Jamstvo 5 godina.
</t>
  </si>
  <si>
    <t xml:space="preserve">Relejni modul za ukljucivanje/iskljucivanje strujnih krugova rasvjete sa četiri odvojena izlaza pomocu  sistema upravljanja. Montaža u razvodni ormar prema HRN EN 50022 (6 jedinica na 17,55mm).
</t>
  </si>
  <si>
    <t xml:space="preserve">Ugradni senzor prisutnosti. Pogodan za uštedu energije u prostorijama poput spremišta,toaleta.. Jamstvo 5 godina. 
</t>
  </si>
  <si>
    <t>Kutija za nadgradnu montažu senzora.</t>
  </si>
  <si>
    <t xml:space="preserve">Stropni senzor prisutnosti.  Napajanje putem DALI protokola. Kučište senzora izrađeno je od plastike, bijele boje. Stupanj zaštite je IP40. Dimenzije senzora su Ø104x42 mm, masa 0,3 kg. Jamstvo 5 godina. 
</t>
  </si>
  <si>
    <t>Modul ulaznog signala za uključivanje/iskljucivanje rasvjetnih tijela, za spajanje na konvencionalna tipkala, posjeduje 4 ulazna kanala (nezavisna tipkala), i napaja se preko DALI linije. Jamstvo 5 godina.</t>
  </si>
  <si>
    <t>Programiranje i puštanje u rad sustava upravljanja rasvjetom, te obuka korisnika.</t>
  </si>
  <si>
    <t>RASVJETNA TIJELA UKUPNO</t>
  </si>
  <si>
    <t>JAKA I SLABA STRUJA, ZAŠTITA OD MUNJE I VATRODOJAVA</t>
  </si>
  <si>
    <t>D</t>
  </si>
  <si>
    <t>GRIJANJE, HLAĐENJE I VENTILACIJA</t>
  </si>
  <si>
    <t xml:space="preserve">NAPOMENA: </t>
  </si>
  <si>
    <t>Ovi radovi se moraju izvesti propisane kvalitete, treba udovoljiti važećim zakonima, pravilnicima, propisima i normama na koje propisi upućuju a bitne su za izvođenje, i u skladu s tehničkim uvjetima iz projekta.</t>
  </si>
  <si>
    <t>U jediničnu cijenu uključiti sav materijal i rad, kompletno sve potrebno za određenu (projektom) finalnu gotovost pojedine stavke, uključivo čišćenje tijekom izvršenja i nakon završetka rada.</t>
  </si>
  <si>
    <t>Vanjske jedinice</t>
  </si>
  <si>
    <t>Tehničke karakteristike uređaja:</t>
  </si>
  <si>
    <t>N =18,5 kW / 400 V / 50 Hz</t>
  </si>
  <si>
    <t>Qg = 63,00 kW</t>
  </si>
  <si>
    <t>N = 17,00 kW / 400 V / 50 Hz</t>
  </si>
  <si>
    <t>Protok zraka grijanje: 15.660 m3/h</t>
  </si>
  <si>
    <t>N =9 kW / 400 V / 50 Hz</t>
  </si>
  <si>
    <t>Qg = 37,50 kW</t>
  </si>
  <si>
    <t>N = 9,10 kW / 400 V / 50 Hz</t>
  </si>
  <si>
    <t>Protok zraka grijanje: 11.100 m3/h</t>
  </si>
  <si>
    <t>Unutranje stropne jedinice</t>
  </si>
  <si>
    <t>HRV ventilacijska jedinica horizontalne izvedbe sa pločastim rekuperatorom sa ugrađenim bypassom, filterima na tlaku i odsisu, izmjenjivačem sa direktnom ekspanzijom, tlačnim i odsisnim ventilatorima, elektronskim ekspanzijskim ventilom te svim potrebnim elementima za zaštitu, kontrolu i regulaciju uređaja i temperature:</t>
  </si>
  <si>
    <t>Qg = 8,8 kW</t>
  </si>
  <si>
    <t>Protok zraka = max. 800 m3/h</t>
  </si>
  <si>
    <t>Kapacitet ovlaživanja: cca. 4 kg/h</t>
  </si>
  <si>
    <t>Qg = 5.6 kW</t>
  </si>
  <si>
    <t>Protok zraka = max. 500 m3/h</t>
  </si>
  <si>
    <t>Kapacitet ovlaživanja: cca. 2.7 kg/h</t>
  </si>
  <si>
    <t>Ventilokonvektori podni</t>
  </si>
  <si>
    <t>Unutarnja  jedinica VRV/VRF sustava sa maskom  predviđena za  montažu na pod, parapetne izvedbe sa maskom, opremljena ventilatorom, izmjenjivačem topline s direktnom ekspanzijom freona, elektronskim ekspanzijskim ventilom, te svim potrebnim elementima za zaštitu, kontrolu i regulaciju uređaja i temperature. U kompletu sa nogicama.</t>
  </si>
  <si>
    <t>Qh = 2,2 kW</t>
  </si>
  <si>
    <t>Qg = 2,5 kW</t>
  </si>
  <si>
    <t>N= 50 W - 230 V - 50 Hz</t>
  </si>
  <si>
    <t>Protok zraka hlađenje: 6 - 7 m3/min</t>
  </si>
  <si>
    <t>Qh = 2,8 kW</t>
  </si>
  <si>
    <t>Qg = 3.2 kW</t>
  </si>
  <si>
    <t>Ventilokonvektori stropni</t>
  </si>
  <si>
    <t>Unutarnja jedinica VRV/VRF sustava kazetne izvedbe sa donjom ukrasnom maskom predviđena za  montažu pod strop sa 4 smjera ispuhivanja. Potpuno se uklapa u standardne arhitektonske stropne ploče, ostavljajući samo 8 mm vidljivog dijela jedinice. Do klase 25 razina zvučnog tlaka na niskoj brzini iznosi samo 25,5 dBa. Dodatna opcija ugradnje senzora za prisutnost omogućuje automatsko usmjeravanje zraka od ljudi što osigurava dodatnu ugodu. Ugrađena funkcija pojedinačnog upravljanje lamelama osigurava fleksibilnost koja omogućuje prilagodbu svakoj prostoriji bez promjene mjesta ugradnje jedinice. Dodatno je moguće osigurati i dovod svježeg zraka na jedinicu. Jedinica je opremljena ventilatorom, izmjenjivačem topline s direktnom ekspanzijom freona, pumpom kondenzata, elektronskim ekspanzijskim ventilom te svim potrebnim elementima za zaštitu, kontrolu i regulaciju uređaja i temperature.</t>
  </si>
  <si>
    <t>Dobava i ugradnja ventilokonvektora te svim potrebnim elementima za zaštitu, kontrolu i regulaciju uređaja i temperature, " ili jednakovrijedan ____________________*.</t>
  </si>
  <si>
    <t>N= 36/43 W - 230 V - 50 Hz</t>
  </si>
  <si>
    <t>Protok zraka hlađenje: 6 - 9 m3/min</t>
  </si>
  <si>
    <t>Qg = 3,2 kW</t>
  </si>
  <si>
    <t>Dobava i ugradnja  daljinskog upravljača  " ili jednakovrijedan ____________________*.</t>
  </si>
  <si>
    <t>Dobava i ugradnja ITC i-Touch kontroler (centralni nadzorno upravljački sustav) za regulaciju do 64 grupe unutarnjih jedinica VRV/VRF sustava. Regulator je predviđen za montažu na zid i spaja se na vanjske jedinice VRV-a.  " ili jednakovrijedan ____________________*.</t>
  </si>
  <si>
    <t>Upravljačka oprema</t>
  </si>
  <si>
    <t/>
  </si>
  <si>
    <t>Puštanje u pogon VRV/VRF sustava uključivo provjeru nepropusnosti freonske instalacije, vakumiranje i dopunjavanje rashladnog sredstva od strane ovlaštenog servisa uz izdavanje potrebnih uputa za korištenje, atesta i garancija.</t>
  </si>
  <si>
    <t>Programiranje i puštanje u pogon ITC - Intelligent Touch controller-a (centralnog upravljačkog regulatora) sa pripadajućim software-ima od strane ovlaštenog servisa.</t>
  </si>
  <si>
    <t>Cijevni razvod i puštanje u pogon</t>
  </si>
  <si>
    <t>Montaža ventilacijskih kanala stropne jedinice veće</t>
  </si>
  <si>
    <t>Montaža ventilacijskih kanala stropne jedinice manje</t>
  </si>
  <si>
    <t>Dobava i ugradnja kanala 250/250</t>
  </si>
  <si>
    <t>Dobava i ugradnja koljena 250/250</t>
  </si>
  <si>
    <t>Dobava i ugradnja redukcije 250/250 na 250/200</t>
  </si>
  <si>
    <t>Dobava i ugradnja kanala 250/200</t>
  </si>
  <si>
    <t>Dobava i ugradnja redukcije 250/200 na 200/200</t>
  </si>
  <si>
    <t>Dobava i ugradnja kanala 200/200</t>
  </si>
  <si>
    <t>Dobava i ugradnja kanala 100/200</t>
  </si>
  <si>
    <t>Dobava i ugradnja koljena 100/200</t>
  </si>
  <si>
    <t>Dobava i ugradnja stupa kanala 250/200</t>
  </si>
  <si>
    <t>Dobava i ugradnja stupa kanala 200/150</t>
  </si>
  <si>
    <t>Dobava i ugradnja stupa kanala 100/200</t>
  </si>
  <si>
    <t>Dobava i ugradnja rešetke vertikalna + L zaklopka: 825x125</t>
  </si>
  <si>
    <t>Dobava i ugradnja rešetke vertikalna + L zaklopka: 825x75</t>
  </si>
  <si>
    <t>Dobava i ugradnja rešetke horinzoltana + L zaklopka: 825x125</t>
  </si>
  <si>
    <t>Dobava i ugradnja rešetke horinzoltalna + L zaklopka: 825x75</t>
  </si>
  <si>
    <t>Dobava i ugradnja koljena 250/200</t>
  </si>
  <si>
    <t>Dobava i ugradnja redukcije 250/200 na 200/150</t>
  </si>
  <si>
    <t>Dobava i ugradnja kanala 200/150</t>
  </si>
  <si>
    <t>REKAPITULACJA</t>
  </si>
  <si>
    <t>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Stavka uključuje privremeno odlaganje na gradilišnu deponiju i sortiranje materijala, te također pripremu za transport i druge radnje prije odvoza i zbrinjavanja onog materijala koji neće biti moguće ponovno ugraditi te će se odvesti na otpad, kao i sam odvoz na deponiju koja se plaća, na udaljenosti do 20km. Posebni se odvoz materijala ne obračunava.
U jediničnu cijenu uključen sav unutrašnji i vanjski transport, horizontalan i vertikalan.
U jediničnu cijenu uključene sve potrebne skele, podupiranja, razupiranja i osiguranja te sve potrebne prilazne i radne rampe, njihova izrada i uklanjanje.
U jediničnu cijenu je uključeno korištenje svih  strojeva i alata te mehanizaciju potrebnih za izvršenje kompletnog rada te se potreban stroj ili alat ili mehanizacija u stavci posebno ne navodi.
VAŽNO: Radovi se izvode pažljivo, ručno, bez vibracionih alata, uz obavezan nadzor nadzornog inženjera. Sve radove potrebno izvoditi pod nadzorom nadležnog konzervatorskog odjela.</t>
  </si>
  <si>
    <t>U jediničnu cijenu pojedine stavke armirano-betonskih radova uključeno:
-dobava betona i svih drugih potrebnih materijala za izvođenje rada, ugradba u konstrukciju sa svim vibriranjima, njegovanjima i zaštitom, sav unutrašnji i vanjski transport.
-sva potrebna oplata (predviđena je glatka s bandažiranim spojevima), postava i skidanje sa svim potrebnim podupiranjima i čišćenjima
-svi potrebni popravci betoniranih elemenata nakon skidanja oplate kao i zapunjavanje otvora nastalih od elemenata oplate (vezači razupore, distanceri i td.) te uređenje betona na spojevima oplate.
-uz iskazanu oplatu uključiti i svu potrebnu oplatu utora i prodora, koja se posebno ne iskazuje
-sav ostali potrebni materijal ili oruđa za rad
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uključene sve potrebne skele, podupiranja, razupiranja i osiguranja te sve potrebne prilazne i radne rampe, njihova izrada i uklanjanje.</t>
  </si>
  <si>
    <t>U jediničnu cijenu uključena sva potrebna atestna dokumentacija i ispitivanja potrebna za tehnički pregled. 
U jediničnu cijenu je uključeno korištenje svih potrebnih strojeva i alata potrebnih za izvršenje kompletnog rada te se potreban stroj ili alat u stavci posebno ne navodi.
Napomena:
Termin izvedbe pojedinih radova mora uključivati i optimalno vrijeme sušenja pojedinih namaza ili podloga, a sve prema pravilima struke
Napomena uz spojeve prilikom nastavka betoniranja:
U stavke uključeno premazivanje dvokomponentnim epoksidnim ljepilom za konstrukcijska lijepljenja i monolitno zalijevanje pukotina u podovima, svih spojeva koji se javljaju kod prekida a prije nastavka betoniranja.
Napomena uz armaturu:
U stavke uključena dobava, rezanje i postava armaturnih mreža, te dobava, rezanje i savijanje, istezanje i postava armaturnih šipki.
Napomena uz obračun:
Obračun po m3 ugrađenog betona, m2 dobavljene i postavljene oplate i kg ugrađene armature.</t>
  </si>
  <si>
    <t>Izvedba betona za pad na terasi ulaznog trijema i 1. kat
Izvodi se beton za pad 5-15 cm preko prethodno postavljene termoizolacije. Preko tako položenog betona postavlja se dodatna hidroizolacija i kamene ploče na podmetačima debljine 4 cm.</t>
  </si>
  <si>
    <t>Dobava i postava kalcij-silikatnih termoizolacijskih ploča. Debljina ploča je 10 cm. U stavku uključena postav s mehaničkim pričvršćenjem te spjanjem ploča - sve prema uputama proizvođača. Ploče se postavljaju s unutarnj strane zidova. Na torkretirane ili grubo ožbukane zidove.</t>
  </si>
  <si>
    <t>HI terase - prizemlje
Dobava i postava hidroizolacije iz sintetičke membrane na bazi termoplastičnog poliolefina, FPO, armirana staklenim pletivom, bež boje, UV stabilna, debljine d= 1,5 mm, prema EN 13967, jedinične težine 1,5 kg/m2 (EN 1849-2). Membrane se slobodno polažu te obodno mehanički fiksiraju za podlogu. Spojevi se obrađuju vrućim zrakom sa širinom vara od min. 3 cm, preklop 8 cm, u skladu s propisanom tehnologijom od strane proizvođača membrane. Na spojeve pod-zid i završetak membrane izvesti sa kaširanim limom u sustavu membrane (debljine min. 1,8 mm), uključeno brtvljenje sa namjenskim poliuretanskim brtvilom. HI se izvodi na AB ploči i preko nje se izvodi beton u padu. Ispod i iznad HI se postavlja geotekstil.
Obračun po m2 prekrivene površine.</t>
  </si>
  <si>
    <t>HI terase - kat
Dobava i postava hidroizolacije iz sintetičke membrane na bazi termoplastičnog poliolefina, FPO, armirana staklenim pletivom, bež boje, UV stabilna, debljine d= 1,5 mm, prema EN 13967, jedinične težine 1,5 kg/m2 (EN 1849-2). Membrane se slobodno polažu te obodno mehanički fiksiraju za podlog. Spojevi se obrađuju vrućim zrakom sa širinom vara od min. 3 cm, preklop 8 cm, u skladu s propisanom tehnologijom od strane proizvođača membrane. Na spojeve pod-zid i završetak membrane izvesti sa kaširanim limom u sustavu membrane (debljine min. 1,8 mm), uključena brtvljenje sa namjenskim poliuretanskim brtvilom.  HI se izvodi u dva sloja na AB ploči te na betonu u padu. Ispod i iznad HI se postavlja geotekstil.
Obračun po m2 prekrivene površine.</t>
  </si>
  <si>
    <t>Termoizolacija terasa - XPS d= 8 cm
Dobava i postava  tvrdo pjenjenih ploča od ekstrudiranog polistirena (XPS 30kg/m3, λD = 0,034 W/mK, korištenje u skladu sa EN 13164:2012+A1:2015) na prethodno izvedenu betonsku podlogu.</t>
  </si>
  <si>
    <t>a</t>
  </si>
  <si>
    <t>b</t>
  </si>
  <si>
    <t>c</t>
  </si>
  <si>
    <t>GRAĐEVINSKO-OBRTNIČKI RADOVI</t>
  </si>
  <si>
    <t>PDV</t>
  </si>
  <si>
    <t>Izrada, dobava i ugradnja demontažnih parapetnih maski ispred ventilokonvektora i drvenih klupčica s pripremom za ugradnju drvene vent.rešetke koja je u cijeni.
Maske se izrađuju od lakiranog uklađenog drveta i istovjetne su zatečenoj oplati parapeta prozorske niše (ukupne d= cca 5 cm).
Lakirane klupčice su debljine cca 2,5 cm, dubine cca 40 cm, širine cca 140 cm i završavaju s profilacijom istovjetnom zatečenoj. 
Uključivo izrada potkonstrukcije i okvira.
Visina maske cca 85 cm, dubina cca 50 cm, širina cca 140 cm.
Cijenom obuhvatiti sustav okova za montažu/demontažu fronte.
U jediničnu cijenu stavke uključena izvedba potrebne radioničke dokumentacije, koju je potrebno dostaviti na ovjeru projektantu.
Sve izvesti prema nacrtima i u dogovoru s projektantom i nadležnim konzervatorom.
Stavka obuhvaća sav rad, pribor i materijal do pune funkcionalnosti.
Obračun po kom.</t>
  </si>
  <si>
    <t>Drvo mora biti prvoklasno, potpuno zdravo, suho i odgovarati HRN-u. Ako nije naročito propisano drvo bez kvrga, dozvoljavaju se najviše 2 zarasle kvrge promjera ispod 20 mm na 1 m. Vađenje kvrga i krpanje drvenim umecima iznimno se dozvoljava samo kod radova u unutrašnjosti zgrade i kod preličenih dijelova, ali sa posebnim odobrenjem nadzornog organa, uz garanciju stolara da se element neće kasnije izbaciti.</t>
  </si>
  <si>
    <t>Ako u troškovniku nije navedena vrsta drveta treba uzeti borovinu ili arišovinu za sve dijelove koji su izloženi vremenskim nepogodama, dok se ostali dijelovi mogu izvesti od smrekovine.</t>
  </si>
  <si>
    <t xml:space="preserve">Svi vidljivi dijelovi stolarije moraju biti čiste i glatke izvedbe. Drvene dijelove koji će se ličiti i lakirati mora stolar grundirati sa sredstvima za impregnaciju koja brzo suše i dobro prodiru u pore drveta. Impregnacija poslije nanošenja ne smije bubriti, treba  posjedovati  moć  reguliranja  vlage, a mora imati i fungicidno svojstvo.
Spoj stolarije sa zidom mora se prekriti sa profiliranim kutnim letvicama. </t>
  </si>
  <si>
    <t>Obloga potkrovlja - A2-s1,d0 HRN EN 13501-1.
Dobava i postava obloge d=13,2 mm, atestirani panelni sustav s ispunom od vlaknom ojačane gipsane ploče visoke gustoće (1150 kg/m3, 15,7 kg/m2), rubovi od punog drveta s 4 strane, završni izgled cijele ploče lakirani drveni godovi - hrast. Ploče klasa gorivosti A2-s1,d0 HRN EN 13501-1.
Ploča se učvršćuje direktno na rogove na način predviđen atestiranim sustavom (utor/pero - metalne spojnice i vijci). Ploče s godovima postaviti u smjeru rogova koji se oblažu, kako bi izgledale istovjetno kao neobloženi rogovi.
Obračun po m2 gotove površine do pune funkcionalnosti.</t>
  </si>
  <si>
    <t>Obloga potkrovlja - EI 30
Dobava i postava obloge podgleda krova u potkrovlju protupožarnim pločama debljine 12,5 mm za zahtjev R30, a sve prema atestiranom sustavu prema HRN EN 13501-1. Sve spojeve ploča brtviti sa protupožarnom tipskom  masom. Riješiti u svemu prema uputama proizvođača i tehničkom listu. Završno obrađeno u kvaliteti spremnoj za ličenje. Sustav koji se nudi mora imati certifikat vatrootpornosti 30 min.
Podkonstrukcija se učvršćuje direktno na rogove.
Protupožarne ploče se direktno pričvršćuju za
drvenu konstrukciju žičanim spojnicama odnosno
vijcima za brzu ugradnju.
Obračun po m2 gotove površine.</t>
  </si>
  <si>
    <t>Obloga potkrovlja - EI 60
protupožarnim pločama debljine min. 12,5 mm za zahtjev R60, a sve prema atestiranom sustavu prema HRN EN 13501-1. Sve spojeve ploča brtviti sa protupožarnom tipskom  masom. Riješiti u svemu prema uputama proizvođača i tehničkom listu. Završno obrađeno u kvaliteti spremnoj za ličenje. Sustav koji se nudi mora imati certifikat vatrootpornosti 60 min.
Podkonstrukcija se učvršćuje direkton na rogove.
Protupožarne ploče se direktno pričvršćuju za
drvenu konstrukciju žičanim spojnicama odnosno
vijcima za brzu ugradnju.
Završna obrada u klasi K3. Obračun po m2 gotove površine.</t>
  </si>
  <si>
    <t>metalni okvir</t>
  </si>
  <si>
    <t>drveni okvir</t>
  </si>
  <si>
    <t>Nabava, izrada, dobava i postava maski ventilokonvektora s okvirom. Maska visine do cca 90 cm se izvodi Al perforiranim limom s kvadratnim poljima, koji se polaže u odgovarajuću tipsku potkonstrukciju/okvir od lakiranog drveta - hrast ili smeđe bojanog čelika (ovisno o mjestu ugradnje). 
Oblik i dimenzije perforacija te boja lima (smeđa) u tonu po izboru projektanta, a po uzoru na zatečene na kaminu / salonu.
U jediničnu cijenu stavke uključena izvedba potrebne radioničke dokumentacije, koju je potrebno dostaviti na ovjeru projektantu.
Sve izvesti u dogovoru s projektantom i nadležnim konzervatorom.
Stavka obuhvaća sav rad, pribor i materijal do pune funkcionalnosti.
Obračun po kom.
Obračun po m² potpuno izvedenih maski.</t>
  </si>
  <si>
    <t>Termoizolacija terasa - EPS d= 3 cm
Dobava i postava ploča od ekspandiranog i elastificiranog polistirena EPS u suterenu preko XPS-a
Debljina 3 cm, obračun po m2.</t>
  </si>
  <si>
    <t>Dobava i ugradnja ventilokonvektora te svim potrebnim elementima za zaštitu, kontrolu i regulaciju uređaja i temperature.</t>
  </si>
  <si>
    <t>Dobava i ugradnja ventilokonvektora sa svim potrebnim elementima za zaštitu, kontrolu i regulaciju uređaja i temperature.</t>
  </si>
  <si>
    <t>Dobava i ugradnja HRV ventilacijske jedinice horizontalne izvedbe sa pločastim rekuperatorom sa ugrađenim bypassom, filterima na tlaku i odsisu, izmjenjivačem sa direktnom ekspanzijom, tlačnim i odsisnim ventilatorima, elektronskim ekspanzijskim ventilom te svim potrebnim elementima za zaštitu, kontrolu i regulaciju uređaja i temperature.</t>
  </si>
  <si>
    <t xml:space="preserve">Dobava i ugradnja VRV/VRT (variant refigerent volume/temperature) vanjska jedinica, u izvedbi aerotermalne toplinske pumpe sa ugrađenim hermetičkim scroll kompresorima i izmjenjivačem. svim potrebnim elementima za zaštitu i kontrolu.
</t>
  </si>
  <si>
    <t>Dobava i ugradnja VRV/VRT (variant refigerent volume/temperature) vanjska jedinica, u izvedbi aerotermalne toplinske pumpe sa ugrađenim hermetičkim scroll kompresorima i izmjenjivačem. svim potrebnim elementima za zaštitu i kontrolu.</t>
  </si>
  <si>
    <t>Materijal za oblogu:
d = 12,5mm obične gipskartonske ploče za suhu gradnju
d = 12,5mm vatrootporne gipskartonske ploče,
iz guste jezgre gipsa, staklenih vlakana i aditiva koji ploči daju posebne karakteristike i koriste se kao dio protupožarnih zidnih sustava
d = 15mm protupožarne ploče
Silikatna protupožarna građevna ploča s cementnim vezivom, otporna na vlagu, stabilnih dimenzija, velikog formata i samonosiva. Ploče klasa gorivosti A1, HRN EN 13501-1
d=13,2 mm atestirani panelni sustav s ispunom od vlaknom ojačane gipsane ploče visoke gustoće (1150 kg/m3, 15,7 kg/m2),rubovi od punog drveta s 4 strane, završni izgled cijele ploče lakirani drveni godovi. Ploče klasa gorivosti A2-s1,d0 HRN EN 13501-1.</t>
  </si>
  <si>
    <t>Uklanjanje slojeva krovne terase
Pažljiva demontaža i uklanjanje svih slojeva krovne terase do nosive konstrukcije, zajedno s okapnicama, opšavima i svim spojenim elementima.
U cijeni su sve radnje navedene u općim uvjetima ove grupe radova.
Obračun po m2 krovne plohe.</t>
  </si>
  <si>
    <t>Betoniranje vidljivih ploha
Izvode se vanjske tribine te prostor za smještaj strojarske opreme na prethodno pripremljenom (iskopanom) terenu na sjevernoj strani objekta. Glatka oplata, lice betona je vidljivo i ne obrađuje se nakon betoniranja, oplata mora biti nova i pažljivo složena
Beton C 25/30, razred izloženosti XF3, kakvoća čelika za armiranje B500 B.</t>
  </si>
  <si>
    <t>TROŠKOVNIK - II. dio</t>
  </si>
  <si>
    <t>Radovi koji se odnose na energetsku obnovu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</si>
</sst>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numFmts>
  <fonts count="15" x14ac:knownFonts="1">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b/>
      <sz val="14"/>
      <color theme="1"/>
      <name val="Calibri"/>
      <family val="2"/>
      <charset val="238"/>
      <scheme val="minor"/>
    </font>
    <font>
      <sz val="11"/>
      <color theme="1"/>
      <name val="Calibri"/>
      <family val="2"/>
      <charset val="238"/>
      <scheme val="minor"/>
    </font>
    <font>
      <b/>
      <sz val="9"/>
      <color theme="1"/>
      <name val="Calibri"/>
      <family val="2"/>
      <scheme val="minor"/>
    </font>
    <font>
      <sz val="9"/>
      <color theme="1"/>
      <name val="Calibri"/>
      <family val="2"/>
      <scheme val="minor"/>
    </font>
    <font>
      <b/>
      <sz val="9"/>
      <color theme="1"/>
      <name val="Calibri"/>
      <family val="2"/>
      <charset val="238"/>
      <scheme val="minor"/>
    </font>
    <font>
      <sz val="11"/>
      <color theme="1"/>
      <name val="Calibri"/>
      <family val="2"/>
      <scheme val="minor"/>
    </font>
    <font>
      <sz val="9"/>
      <name val="Calibri"/>
      <family val="2"/>
      <scheme val="minor"/>
    </font>
    <font>
      <sz val="9"/>
      <color indexed="8"/>
      <name val="Calibri"/>
      <family val="2"/>
    </font>
    <font>
      <sz val="9"/>
      <color indexed="8"/>
      <name val="Calibri"/>
      <family val="2"/>
      <scheme val="minor"/>
    </font>
    <font>
      <b/>
      <sz val="11"/>
      <color theme="1"/>
      <name val="Calibri"/>
      <family val="2"/>
      <scheme val="minor"/>
    </font>
    <font>
      <b/>
      <sz val="9"/>
      <name val="Calibri"/>
      <family val="2"/>
      <scheme val="minor"/>
    </font>
    <font>
      <sz val="11"/>
      <name val="Calibri"/>
      <family val="2"/>
      <scheme val="minor"/>
    </font>
  </fonts>
  <fills count="5">
    <fill>
      <patternFill patternType="none"/>
    </fill>
    <fill>
      <patternFill patternType="gray125"/>
    </fill>
    <fill>
      <patternFill patternType="solid">
        <fgColor theme="2"/>
        <bgColor indexed="64"/>
      </patternFill>
    </fill>
    <fill>
      <patternFill patternType="solid">
        <fgColor theme="8" tint="0.39994506668294322"/>
        <bgColor indexed="64"/>
      </patternFill>
    </fill>
    <fill>
      <patternFill patternType="solid">
        <fgColor theme="9" tint="0.39994506668294322"/>
        <bgColor indexed="64"/>
      </patternFill>
    </fill>
  </fills>
  <borders count="1">
    <border>
      <left/>
      <right/>
      <top/>
      <bottom/>
      <diagonal/>
    </border>
  </borders>
  <cellStyleXfs count="9">
    <xf numFmtId="0" fontId="0" fillId="0" borderId="0"/>
    <xf numFmtId="4" fontId="2" fillId="0" borderId="0">
      <alignment horizontal="right"/>
      <protection locked="0"/>
    </xf>
    <xf numFmtId="4" fontId="2" fillId="0" borderId="0">
      <alignment horizontal="right"/>
    </xf>
    <xf numFmtId="0" fontId="2" fillId="0" borderId="0">
      <alignment horizontal="right"/>
    </xf>
    <xf numFmtId="0" fontId="2" fillId="0" borderId="0">
      <alignment horizontal="justify" vertical="top" wrapText="1"/>
    </xf>
    <xf numFmtId="164" fontId="2" fillId="0" borderId="0">
      <alignment horizontal="left" vertical="top"/>
    </xf>
    <xf numFmtId="164" fontId="7" fillId="2" borderId="0" applyNumberFormat="0" applyBorder="0" applyAlignment="0" applyProtection="0">
      <alignment horizontal="left" vertical="top"/>
    </xf>
    <xf numFmtId="164" fontId="2" fillId="3" borderId="0" applyNumberFormat="0" applyFont="0" applyBorder="0" applyAlignment="0" applyProtection="0">
      <alignment horizontal="left" vertical="top"/>
    </xf>
    <xf numFmtId="0" fontId="9" fillId="4" borderId="0" applyNumberFormat="0" applyFont="0" applyBorder="0" applyAlignment="0"/>
  </cellStyleXfs>
  <cellXfs count="104">
    <xf numFmtId="0" fontId="0" fillId="0" borderId="0" xfId="0"/>
    <xf numFmtId="4" fontId="2" fillId="0" borderId="0" xfId="1">
      <alignment horizontal="right"/>
      <protection locked="0"/>
    </xf>
    <xf numFmtId="0" fontId="2" fillId="0" borderId="0" xfId="0" applyFont="1"/>
    <xf numFmtId="4" fontId="2" fillId="0" borderId="0" xfId="2">
      <alignment horizontal="right"/>
    </xf>
    <xf numFmtId="164" fontId="2" fillId="0" borderId="0" xfId="5">
      <alignment horizontal="left" vertical="top"/>
    </xf>
    <xf numFmtId="0" fontId="2" fillId="0" borderId="0" xfId="4">
      <alignment horizontal="justify" vertical="top" wrapText="1"/>
    </xf>
    <xf numFmtId="0" fontId="2" fillId="0" borderId="0" xfId="3">
      <alignment horizontal="right"/>
    </xf>
    <xf numFmtId="0" fontId="6" fillId="0" borderId="0" xfId="4" applyFont="1">
      <alignment horizontal="justify" vertical="top" wrapText="1"/>
    </xf>
    <xf numFmtId="164" fontId="7" fillId="2" borderId="0" xfId="6">
      <alignment horizontal="left" vertical="top"/>
    </xf>
    <xf numFmtId="0" fontId="7" fillId="2" borderId="0" xfId="6" applyNumberFormat="1" applyAlignment="1">
      <alignment horizontal="justify" vertical="top" wrapText="1"/>
    </xf>
    <xf numFmtId="0" fontId="7" fillId="2" borderId="0" xfId="6" applyNumberFormat="1" applyAlignment="1">
      <alignment horizontal="right"/>
    </xf>
    <xf numFmtId="4" fontId="7" fillId="2" borderId="0" xfId="6" applyNumberFormat="1" applyAlignment="1">
      <alignment horizontal="right"/>
    </xf>
    <xf numFmtId="4" fontId="7" fillId="2" borderId="0" xfId="6" applyNumberFormat="1" applyAlignment="1" applyProtection="1">
      <alignment horizontal="right"/>
      <protection locked="0"/>
    </xf>
    <xf numFmtId="0" fontId="7" fillId="2" borderId="0" xfId="6" applyNumberFormat="1" applyAlignment="1"/>
    <xf numFmtId="0" fontId="4" fillId="0" borderId="0" xfId="0" applyFont="1" applyAlignment="1">
      <alignment wrapText="1"/>
    </xf>
    <xf numFmtId="0" fontId="1" fillId="2" borderId="0" xfId="6" applyNumberFormat="1" applyFont="1" applyAlignment="1">
      <alignment wrapText="1"/>
    </xf>
    <xf numFmtId="0" fontId="8" fillId="0" borderId="0" xfId="0" applyFont="1" applyAlignment="1">
      <alignment horizontal="left" vertical="center" wrapText="1"/>
    </xf>
    <xf numFmtId="0" fontId="7" fillId="2" borderId="0" xfId="6" applyNumberFormat="1" applyAlignment="1">
      <alignment horizontal="center" vertical="center" wrapText="1"/>
    </xf>
    <xf numFmtId="164" fontId="7" fillId="2" borderId="0" xfId="6" applyAlignment="1">
      <alignment horizontal="center" vertical="center" wrapText="1"/>
    </xf>
    <xf numFmtId="4" fontId="7" fillId="2" borderId="0" xfId="6" applyNumberFormat="1" applyAlignment="1">
      <alignment horizontal="center" vertical="center" wrapText="1"/>
    </xf>
    <xf numFmtId="4" fontId="7" fillId="2" borderId="0" xfId="6" applyNumberFormat="1" applyAlignment="1" applyProtection="1">
      <alignment horizontal="center" vertical="center" wrapText="1"/>
      <protection locked="0"/>
    </xf>
    <xf numFmtId="0" fontId="7" fillId="2" borderId="0" xfId="6" applyNumberFormat="1" applyAlignment="1">
      <alignment horizontal="left" vertical="center" wrapText="1"/>
    </xf>
    <xf numFmtId="0" fontId="3" fillId="2" borderId="0" xfId="6" applyNumberFormat="1" applyFont="1" applyAlignment="1">
      <alignment horizontal="center" vertical="center" wrapText="1"/>
    </xf>
    <xf numFmtId="21" fontId="0" fillId="0" borderId="0" xfId="0" applyNumberFormat="1"/>
    <xf numFmtId="20" fontId="0" fillId="0" borderId="0" xfId="0" applyNumberFormat="1"/>
    <xf numFmtId="0" fontId="9" fillId="0" borderId="0" xfId="4" applyFont="1" applyFill="1">
      <alignment horizontal="justify" vertical="top" wrapText="1"/>
    </xf>
    <xf numFmtId="0" fontId="1" fillId="2" borderId="0" xfId="6" applyNumberFormat="1" applyFont="1" applyAlignment="1">
      <alignment vertical="top" wrapText="1"/>
    </xf>
    <xf numFmtId="164" fontId="5" fillId="2" borderId="0" xfId="6" applyFont="1" applyAlignment="1">
      <alignment horizontal="center" vertical="center" wrapText="1"/>
    </xf>
    <xf numFmtId="0" fontId="5" fillId="2" borderId="0" xfId="6" applyNumberFormat="1" applyFont="1" applyAlignment="1">
      <alignment horizontal="left" vertical="center" wrapText="1"/>
    </xf>
    <xf numFmtId="0" fontId="5" fillId="2" borderId="0" xfId="6" applyNumberFormat="1" applyFont="1" applyAlignment="1">
      <alignment horizontal="center" vertical="center" wrapText="1"/>
    </xf>
    <xf numFmtId="4" fontId="5" fillId="2" borderId="0" xfId="6" applyNumberFormat="1" applyFont="1" applyAlignment="1">
      <alignment horizontal="center" vertical="center" wrapText="1"/>
    </xf>
    <xf numFmtId="4" fontId="5" fillId="2" borderId="0" xfId="6" applyNumberFormat="1" applyFont="1" applyAlignment="1" applyProtection="1">
      <alignment horizontal="center" vertical="center" wrapText="1"/>
      <protection locked="0"/>
    </xf>
    <xf numFmtId="0" fontId="10" fillId="0" borderId="0" xfId="0" applyFont="1"/>
    <xf numFmtId="164" fontId="6" fillId="0" borderId="0" xfId="5" applyFont="1">
      <alignment horizontal="left" vertical="top"/>
    </xf>
    <xf numFmtId="0" fontId="6" fillId="0" borderId="0" xfId="3" applyFont="1">
      <alignment horizontal="right"/>
    </xf>
    <xf numFmtId="4" fontId="6" fillId="0" borderId="0" xfId="2" applyFont="1">
      <alignment horizontal="right"/>
    </xf>
    <xf numFmtId="4" fontId="6" fillId="0" borderId="0" xfId="1" applyFont="1">
      <alignment horizontal="right"/>
      <protection locked="0"/>
    </xf>
    <xf numFmtId="164" fontId="5" fillId="2" borderId="0" xfId="6" applyFont="1">
      <alignment horizontal="left" vertical="top"/>
    </xf>
    <xf numFmtId="0" fontId="5" fillId="2" borderId="0" xfId="6" applyNumberFormat="1" applyFont="1" applyAlignment="1">
      <alignment horizontal="justify" vertical="top" wrapText="1"/>
    </xf>
    <xf numFmtId="0" fontId="5" fillId="2" borderId="0" xfId="6" applyNumberFormat="1" applyFont="1" applyAlignment="1">
      <alignment horizontal="right"/>
    </xf>
    <xf numFmtId="4" fontId="5" fillId="2" borderId="0" xfId="6" applyNumberFormat="1" applyFont="1" applyAlignment="1">
      <alignment horizontal="right"/>
    </xf>
    <xf numFmtId="4" fontId="5" fillId="2" borderId="0" xfId="6" applyNumberFormat="1" applyFont="1" applyAlignment="1" applyProtection="1">
      <alignment horizontal="right"/>
      <protection locked="0"/>
    </xf>
    <xf numFmtId="0" fontId="6" fillId="0" borderId="0" xfId="0" applyFont="1"/>
    <xf numFmtId="0" fontId="5" fillId="2" borderId="0" xfId="6" applyNumberFormat="1" applyFont="1" applyAlignment="1"/>
    <xf numFmtId="0" fontId="6" fillId="0" borderId="0" xfId="0" applyFont="1" applyAlignment="1">
      <alignment vertical="top"/>
    </xf>
    <xf numFmtId="0" fontId="9" fillId="0" borderId="0" xfId="0" applyFont="1"/>
    <xf numFmtId="0" fontId="12" fillId="2" borderId="0" xfId="6" applyNumberFormat="1" applyFont="1" applyAlignment="1">
      <alignment vertical="top" wrapText="1"/>
    </xf>
    <xf numFmtId="4" fontId="1" fillId="2" borderId="0" xfId="6" applyNumberFormat="1" applyFont="1" applyAlignment="1" applyProtection="1">
      <alignment horizontal="right"/>
      <protection locked="0"/>
    </xf>
    <xf numFmtId="0" fontId="1" fillId="2" borderId="0" xfId="6" applyNumberFormat="1" applyFont="1" applyAlignment="1"/>
    <xf numFmtId="0" fontId="7" fillId="2" borderId="0" xfId="6" applyNumberFormat="1" applyAlignment="1">
      <alignment vertical="top"/>
    </xf>
    <xf numFmtId="0" fontId="5" fillId="2" borderId="0" xfId="6" applyNumberFormat="1" applyFont="1" applyAlignment="1">
      <alignment horizontal="justify" vertical="top"/>
    </xf>
    <xf numFmtId="164" fontId="4" fillId="0" borderId="0" xfId="5" applyFont="1">
      <alignment horizontal="left" vertical="top"/>
    </xf>
    <xf numFmtId="0" fontId="4" fillId="0" borderId="0" xfId="4" applyFont="1">
      <alignment horizontal="justify" vertical="top" wrapText="1"/>
    </xf>
    <xf numFmtId="0" fontId="4" fillId="0" borderId="0" xfId="3" applyFont="1">
      <alignment horizontal="right"/>
    </xf>
    <xf numFmtId="4" fontId="4" fillId="0" borderId="0" xfId="2" applyFont="1">
      <alignment horizontal="right"/>
    </xf>
    <xf numFmtId="4" fontId="4" fillId="0" borderId="0" xfId="1" applyFont="1">
      <alignment horizontal="right"/>
      <protection locked="0"/>
    </xf>
    <xf numFmtId="164" fontId="1" fillId="2" borderId="0" xfId="6" applyFont="1">
      <alignment horizontal="left" vertical="top"/>
    </xf>
    <xf numFmtId="0" fontId="1" fillId="2" borderId="0" xfId="6" applyNumberFormat="1" applyFont="1" applyAlignment="1">
      <alignment horizontal="justify" vertical="top" wrapText="1"/>
    </xf>
    <xf numFmtId="0" fontId="1" fillId="2" borderId="0" xfId="6" applyNumberFormat="1" applyFont="1" applyAlignment="1">
      <alignment horizontal="right"/>
    </xf>
    <xf numFmtId="4" fontId="1" fillId="2" borderId="0" xfId="6" applyNumberFormat="1" applyFont="1" applyAlignment="1">
      <alignment horizontal="right"/>
    </xf>
    <xf numFmtId="0" fontId="7" fillId="0" borderId="0" xfId="4" applyFont="1">
      <alignment horizontal="justify" vertical="top" wrapText="1"/>
    </xf>
    <xf numFmtId="164" fontId="13" fillId="2" borderId="0" xfId="6" applyFont="1" applyAlignment="1">
      <alignment horizontal="center" vertical="center" wrapText="1"/>
    </xf>
    <xf numFmtId="0" fontId="13" fillId="2" borderId="0" xfId="6" applyNumberFormat="1" applyFont="1" applyAlignment="1">
      <alignment horizontal="left" vertical="center" wrapText="1"/>
    </xf>
    <xf numFmtId="0" fontId="13" fillId="2" borderId="0" xfId="6" applyNumberFormat="1" applyFont="1" applyAlignment="1">
      <alignment horizontal="center" vertical="center" wrapText="1"/>
    </xf>
    <xf numFmtId="4" fontId="13" fillId="2" borderId="0" xfId="6" applyNumberFormat="1" applyFont="1" applyAlignment="1">
      <alignment horizontal="center" vertical="center" wrapText="1"/>
    </xf>
    <xf numFmtId="4" fontId="13" fillId="2" borderId="0" xfId="6" applyNumberFormat="1" applyFont="1" applyAlignment="1" applyProtection="1">
      <alignment horizontal="center" vertical="center" wrapText="1"/>
      <protection locked="0"/>
    </xf>
    <xf numFmtId="164" fontId="13" fillId="2" borderId="0" xfId="6" applyFont="1">
      <alignment horizontal="left" vertical="top"/>
    </xf>
    <xf numFmtId="0" fontId="13" fillId="2" borderId="0" xfId="6" applyNumberFormat="1" applyFont="1" applyAlignment="1">
      <alignment horizontal="justify" vertical="top" wrapText="1"/>
    </xf>
    <xf numFmtId="0" fontId="13" fillId="2" borderId="0" xfId="6" applyNumberFormat="1" applyFont="1" applyAlignment="1">
      <alignment horizontal="right"/>
    </xf>
    <xf numFmtId="4" fontId="13" fillId="2" borderId="0" xfId="6" applyNumberFormat="1" applyFont="1" applyAlignment="1">
      <alignment horizontal="right"/>
    </xf>
    <xf numFmtId="4" fontId="13" fillId="2" borderId="0" xfId="6" applyNumberFormat="1" applyFont="1" applyAlignment="1" applyProtection="1">
      <alignment horizontal="right"/>
      <protection locked="0"/>
    </xf>
    <xf numFmtId="0" fontId="13" fillId="2" borderId="0" xfId="6" applyNumberFormat="1" applyFont="1" applyAlignment="1"/>
    <xf numFmtId="164" fontId="9" fillId="0" borderId="0" xfId="5" applyFont="1">
      <alignment horizontal="left" vertical="top"/>
    </xf>
    <xf numFmtId="0" fontId="9" fillId="0" borderId="0" xfId="4" applyFont="1">
      <alignment horizontal="justify" vertical="top" wrapText="1"/>
    </xf>
    <xf numFmtId="0" fontId="9" fillId="0" borderId="0" xfId="3" applyFont="1">
      <alignment horizontal="right"/>
    </xf>
    <xf numFmtId="4" fontId="9" fillId="0" borderId="0" xfId="2" applyFont="1">
      <alignment horizontal="right"/>
    </xf>
    <xf numFmtId="4" fontId="9" fillId="0" borderId="0" xfId="1" applyFont="1" applyFill="1">
      <alignment horizontal="right"/>
      <protection locked="0"/>
    </xf>
    <xf numFmtId="0" fontId="13" fillId="0" borderId="0" xfId="4" applyFont="1">
      <alignment horizontal="justify" vertical="top" wrapText="1"/>
    </xf>
    <xf numFmtId="4" fontId="9" fillId="0" borderId="0" xfId="2" applyFont="1" applyFill="1">
      <alignment horizontal="right"/>
    </xf>
    <xf numFmtId="4" fontId="9" fillId="0" borderId="0" xfId="1" applyFont="1">
      <alignment horizontal="right"/>
      <protection locked="0"/>
    </xf>
    <xf numFmtId="0" fontId="9" fillId="0" borderId="0" xfId="0" applyFont="1" applyAlignment="1">
      <alignment vertical="top" wrapText="1"/>
    </xf>
    <xf numFmtId="4" fontId="9" fillId="0" borderId="0" xfId="0" applyNumberFormat="1" applyFont="1" applyAlignment="1">
      <alignment horizontal="right" wrapText="1"/>
    </xf>
    <xf numFmtId="0" fontId="9" fillId="0" borderId="0" xfId="0" applyFont="1" applyAlignment="1">
      <alignment horizontal="right"/>
    </xf>
    <xf numFmtId="1" fontId="14" fillId="0" borderId="0" xfId="0" applyNumberFormat="1" applyFont="1" applyAlignment="1">
      <alignment horizontal="justify" vertical="top" wrapText="1"/>
    </xf>
    <xf numFmtId="49" fontId="9" fillId="0" borderId="0" xfId="0" applyNumberFormat="1" applyFont="1" applyAlignment="1">
      <alignment horizontal="justify" vertical="top" wrapText="1"/>
    </xf>
    <xf numFmtId="1" fontId="9" fillId="0" borderId="0" xfId="0" applyNumberFormat="1" applyFont="1" applyAlignment="1">
      <alignment horizontal="justify" vertical="top" wrapText="1"/>
    </xf>
    <xf numFmtId="0" fontId="13" fillId="2" borderId="0" xfId="6" applyNumberFormat="1" applyFont="1" applyAlignment="1">
      <alignment vertical="top" wrapText="1"/>
    </xf>
    <xf numFmtId="164" fontId="9" fillId="4" borderId="0" xfId="8" applyNumberFormat="1" applyFont="1" applyAlignment="1">
      <alignment horizontal="left" vertical="top"/>
    </xf>
    <xf numFmtId="4" fontId="6" fillId="0" borderId="0" xfId="0" applyNumberFormat="1" applyFont="1"/>
    <xf numFmtId="164" fontId="6" fillId="0" borderId="0" xfId="5" applyFont="1" applyFill="1">
      <alignment horizontal="left" vertical="top"/>
    </xf>
    <xf numFmtId="0" fontId="6" fillId="0" borderId="0" xfId="4" applyFont="1" applyFill="1">
      <alignment horizontal="justify" vertical="top" wrapText="1"/>
    </xf>
    <xf numFmtId="0" fontId="6" fillId="0" borderId="0" xfId="3" applyFont="1" applyFill="1">
      <alignment horizontal="right"/>
    </xf>
    <xf numFmtId="4" fontId="6" fillId="0" borderId="0" xfId="2" applyFont="1" applyFill="1">
      <alignment horizontal="right"/>
    </xf>
    <xf numFmtId="4" fontId="6" fillId="0" borderId="0" xfId="1" applyFont="1" applyFill="1">
      <alignment horizontal="right"/>
      <protection locked="0"/>
    </xf>
    <xf numFmtId="164" fontId="5" fillId="0" borderId="0" xfId="6" applyFont="1" applyFill="1">
      <alignment horizontal="left" vertical="top"/>
    </xf>
    <xf numFmtId="0" fontId="5" fillId="0" borderId="0" xfId="6" applyNumberFormat="1" applyFont="1" applyFill="1" applyAlignment="1"/>
    <xf numFmtId="0" fontId="10" fillId="0" borderId="0" xfId="0" applyFont="1" applyFill="1"/>
    <xf numFmtId="0" fontId="6" fillId="0" borderId="0" xfId="0" applyFont="1" applyFill="1"/>
    <xf numFmtId="0" fontId="11" fillId="0" borderId="0" xfId="0" applyFont="1" applyFill="1" applyAlignment="1">
      <alignment horizontal="left" vertical="top" wrapText="1"/>
    </xf>
    <xf numFmtId="0" fontId="6" fillId="0" borderId="0" xfId="0" applyFont="1" applyFill="1" applyAlignment="1">
      <alignment horizontal="right" vertical="center"/>
    </xf>
    <xf numFmtId="164" fontId="6" fillId="4" borderId="0" xfId="8" applyNumberFormat="1" applyFont="1" applyAlignment="1">
      <alignment horizontal="left" vertical="top"/>
    </xf>
    <xf numFmtId="0" fontId="3" fillId="2" borderId="0" xfId="6" applyNumberFormat="1" applyFont="1" applyAlignment="1">
      <alignment horizontal="center" vertical="center" wrapText="1"/>
    </xf>
    <xf numFmtId="0" fontId="3" fillId="0" borderId="0" xfId="0" applyFont="1" applyAlignment="1">
      <alignment horizontal="center" vertical="center" wrapText="1"/>
    </xf>
    <xf numFmtId="0" fontId="3" fillId="2" borderId="0" xfId="6" applyNumberFormat="1" applyFont="1" applyAlignment="1">
      <alignment horizontal="center" vertical="top" wrapText="1"/>
    </xf>
  </cellXfs>
  <cellStyles count="9">
    <cellStyle name="Energetska" xfId="8" xr:uid="{6ED601FF-EA59-4E29-B97A-2A24FCC35E9C}"/>
    <cellStyle name="Istaknuto" xfId="6" xr:uid="{50868B00-27EE-4463-BAF0-BCF2696D479F}"/>
    <cellStyle name="Jedinica mjere" xfId="3" xr:uid="{557204E3-4CA3-464B-9C1F-631E16CF1E9E}"/>
    <cellStyle name="Jedinična cijena" xfId="1" xr:uid="{5A686727-3124-40AA-8B12-3D9C84F46974}"/>
    <cellStyle name="Količina, cijena" xfId="2" xr:uid="{C0864127-DDCB-4DEF-A17D-5072E00E0296}"/>
    <cellStyle name="Konstruktivna" xfId="7" xr:uid="{FB899CCC-9107-4AB8-BE42-7F1603AE77FA}"/>
    <cellStyle name="Normal" xfId="0" builtinId="0"/>
    <cellStyle name="Redni broj" xfId="5" xr:uid="{CD637679-E527-4D37-8E55-D1F605D87DC0}"/>
    <cellStyle name="Stavka" xfId="4" xr:uid="{78CC9F53-5A84-4543-B8AD-190EF62B685E}"/>
  </cellStyles>
  <dxfs count="0"/>
  <tableStyles count="0" defaultTableStyle="TableStyleMedium2" defaultPivotStyle="PivotStyleLight16"/>
  <colors>
    <mruColors>
      <color rgb="FFFF6464"/>
      <color rgb="FFE6E6E6"/>
      <color rgb="FF0032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101600</xdr:colOff>
      <xdr:row>115</xdr:row>
      <xdr:rowOff>0</xdr:rowOff>
    </xdr:from>
    <xdr:ext cx="197926" cy="264560"/>
    <xdr:sp macro="" textlink="">
      <xdr:nvSpPr>
        <xdr:cNvPr id="2" name="TextBox 1">
          <a:extLst>
            <a:ext uri="{FF2B5EF4-FFF2-40B4-BE49-F238E27FC236}">
              <a16:creationId xmlns:a16="http://schemas.microsoft.com/office/drawing/2014/main" id="{5BF0F721-76F9-478D-9DEC-C67B6B091BC3}"/>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84731" cy="264560"/>
    <xdr:sp macro="" textlink="">
      <xdr:nvSpPr>
        <xdr:cNvPr id="3" name="TextBox 2">
          <a:extLst>
            <a:ext uri="{FF2B5EF4-FFF2-40B4-BE49-F238E27FC236}">
              <a16:creationId xmlns:a16="http://schemas.microsoft.com/office/drawing/2014/main" id="{1361C234-4023-41BD-B4BD-1B5206704562}"/>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84731" cy="264560"/>
    <xdr:sp macro="" textlink="">
      <xdr:nvSpPr>
        <xdr:cNvPr id="4" name="TextBox 3">
          <a:extLst>
            <a:ext uri="{FF2B5EF4-FFF2-40B4-BE49-F238E27FC236}">
              <a16:creationId xmlns:a16="http://schemas.microsoft.com/office/drawing/2014/main" id="{AD768DA7-2426-4257-A584-50DB7D67E408}"/>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5" name="TextBox 8">
          <a:extLst>
            <a:ext uri="{FF2B5EF4-FFF2-40B4-BE49-F238E27FC236}">
              <a16:creationId xmlns:a16="http://schemas.microsoft.com/office/drawing/2014/main" id="{16AB341F-5F6F-4C6E-8A05-6EF26E8856C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6" name="TextBox 9">
          <a:extLst>
            <a:ext uri="{FF2B5EF4-FFF2-40B4-BE49-F238E27FC236}">
              <a16:creationId xmlns:a16="http://schemas.microsoft.com/office/drawing/2014/main" id="{E575A67D-CBD2-43C9-B947-66DFE4015FF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7" name="TextBox 10">
          <a:extLst>
            <a:ext uri="{FF2B5EF4-FFF2-40B4-BE49-F238E27FC236}">
              <a16:creationId xmlns:a16="http://schemas.microsoft.com/office/drawing/2014/main" id="{A7677458-B7A5-494D-9253-CD5BF131091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8" name="TextBox 11">
          <a:extLst>
            <a:ext uri="{FF2B5EF4-FFF2-40B4-BE49-F238E27FC236}">
              <a16:creationId xmlns:a16="http://schemas.microsoft.com/office/drawing/2014/main" id="{82A62E3B-BD78-46CD-84BD-850022FA350A}"/>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9" name="TextBox 12">
          <a:extLst>
            <a:ext uri="{FF2B5EF4-FFF2-40B4-BE49-F238E27FC236}">
              <a16:creationId xmlns:a16="http://schemas.microsoft.com/office/drawing/2014/main" id="{E2182E53-6834-49AD-86C9-D9BF87F5EB0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10" name="TextBox 13">
          <a:extLst>
            <a:ext uri="{FF2B5EF4-FFF2-40B4-BE49-F238E27FC236}">
              <a16:creationId xmlns:a16="http://schemas.microsoft.com/office/drawing/2014/main" id="{D10BBBD3-16B9-478E-ADA1-AED24F761AF3}"/>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11" name="TextBox 14">
          <a:extLst>
            <a:ext uri="{FF2B5EF4-FFF2-40B4-BE49-F238E27FC236}">
              <a16:creationId xmlns:a16="http://schemas.microsoft.com/office/drawing/2014/main" id="{AB08194C-A246-490F-A357-E783BB6614B6}"/>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12" name="TextBox 15">
          <a:extLst>
            <a:ext uri="{FF2B5EF4-FFF2-40B4-BE49-F238E27FC236}">
              <a16:creationId xmlns:a16="http://schemas.microsoft.com/office/drawing/2014/main" id="{5E0153B6-EF67-4F97-85B0-443CC29339EE}"/>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13" name="TextBox 16">
          <a:extLst>
            <a:ext uri="{FF2B5EF4-FFF2-40B4-BE49-F238E27FC236}">
              <a16:creationId xmlns:a16="http://schemas.microsoft.com/office/drawing/2014/main" id="{A9B0C6E2-B130-4EFD-A534-F988ECA5BE16}"/>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14" name="TextBox 17">
          <a:extLst>
            <a:ext uri="{FF2B5EF4-FFF2-40B4-BE49-F238E27FC236}">
              <a16:creationId xmlns:a16="http://schemas.microsoft.com/office/drawing/2014/main" id="{53804949-0480-47B4-9434-71A0C3EB55A4}"/>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15" name="TextBox 18">
          <a:extLst>
            <a:ext uri="{FF2B5EF4-FFF2-40B4-BE49-F238E27FC236}">
              <a16:creationId xmlns:a16="http://schemas.microsoft.com/office/drawing/2014/main" id="{95BB14DC-888D-46DF-9C4F-04F3DD509DDF}"/>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16" name="TextBox 19">
          <a:extLst>
            <a:ext uri="{FF2B5EF4-FFF2-40B4-BE49-F238E27FC236}">
              <a16:creationId xmlns:a16="http://schemas.microsoft.com/office/drawing/2014/main" id="{29767CAA-5A01-4795-888C-41E9A2BDB7E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84731" cy="264560"/>
    <xdr:sp macro="" textlink="">
      <xdr:nvSpPr>
        <xdr:cNvPr id="17" name="TextBox 16">
          <a:extLst>
            <a:ext uri="{FF2B5EF4-FFF2-40B4-BE49-F238E27FC236}">
              <a16:creationId xmlns:a16="http://schemas.microsoft.com/office/drawing/2014/main" id="{0EDFEACA-8098-400F-B241-2DD2245682BA}"/>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18" name="TextBox 12">
          <a:extLst>
            <a:ext uri="{FF2B5EF4-FFF2-40B4-BE49-F238E27FC236}">
              <a16:creationId xmlns:a16="http://schemas.microsoft.com/office/drawing/2014/main" id="{A0807439-DC2D-481A-AFA8-C59993E44A01}"/>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19" name="TextBox 13">
          <a:extLst>
            <a:ext uri="{FF2B5EF4-FFF2-40B4-BE49-F238E27FC236}">
              <a16:creationId xmlns:a16="http://schemas.microsoft.com/office/drawing/2014/main" id="{9C2488B7-F09C-432E-BB3C-B04B2789F7A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20" name="TextBox 14">
          <a:extLst>
            <a:ext uri="{FF2B5EF4-FFF2-40B4-BE49-F238E27FC236}">
              <a16:creationId xmlns:a16="http://schemas.microsoft.com/office/drawing/2014/main" id="{4F131460-D8F2-4D7E-A9DF-280B2AA21C89}"/>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21" name="TextBox 15">
          <a:extLst>
            <a:ext uri="{FF2B5EF4-FFF2-40B4-BE49-F238E27FC236}">
              <a16:creationId xmlns:a16="http://schemas.microsoft.com/office/drawing/2014/main" id="{702EBCBD-40D5-44E6-BB79-FE4786AC68F9}"/>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22" name="TextBox 16">
          <a:extLst>
            <a:ext uri="{FF2B5EF4-FFF2-40B4-BE49-F238E27FC236}">
              <a16:creationId xmlns:a16="http://schemas.microsoft.com/office/drawing/2014/main" id="{EC619960-0A8B-430D-8C21-13B15F7D9EC2}"/>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23" name="TextBox 17">
          <a:extLst>
            <a:ext uri="{FF2B5EF4-FFF2-40B4-BE49-F238E27FC236}">
              <a16:creationId xmlns:a16="http://schemas.microsoft.com/office/drawing/2014/main" id="{85E63246-ECB8-4F9D-8678-AF7D20ED208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24" name="TextBox 18">
          <a:extLst>
            <a:ext uri="{FF2B5EF4-FFF2-40B4-BE49-F238E27FC236}">
              <a16:creationId xmlns:a16="http://schemas.microsoft.com/office/drawing/2014/main" id="{53FBFD7A-3C65-43EC-9341-CB99D70D98A6}"/>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115</xdr:row>
      <xdr:rowOff>0</xdr:rowOff>
    </xdr:from>
    <xdr:ext cx="197926" cy="264560"/>
    <xdr:sp macro="" textlink="">
      <xdr:nvSpPr>
        <xdr:cNvPr id="25" name="TextBox 19">
          <a:extLst>
            <a:ext uri="{FF2B5EF4-FFF2-40B4-BE49-F238E27FC236}">
              <a16:creationId xmlns:a16="http://schemas.microsoft.com/office/drawing/2014/main" id="{58140E46-146B-45DE-BE06-73A773B91AE4}"/>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2</xdr:col>
      <xdr:colOff>1603375</xdr:colOff>
      <xdr:row>15</xdr:row>
      <xdr:rowOff>2106930</xdr:rowOff>
    </xdr:from>
    <xdr:ext cx="184731" cy="270859"/>
    <xdr:sp macro="" textlink="">
      <xdr:nvSpPr>
        <xdr:cNvPr id="26" name="TextBox 25">
          <a:extLst>
            <a:ext uri="{FF2B5EF4-FFF2-40B4-BE49-F238E27FC236}">
              <a16:creationId xmlns:a16="http://schemas.microsoft.com/office/drawing/2014/main" id="{841398A4-988D-4026-B31F-D161722F7338}"/>
            </a:ext>
          </a:extLst>
        </xdr:cNvPr>
        <xdr:cNvSpPr txBox="1"/>
      </xdr:nvSpPr>
      <xdr:spPr>
        <a:xfrm>
          <a:off x="1990725" y="13930630"/>
          <a:ext cx="184731" cy="2708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101600</xdr:colOff>
      <xdr:row>105</xdr:row>
      <xdr:rowOff>0</xdr:rowOff>
    </xdr:from>
    <xdr:ext cx="197926" cy="264560"/>
    <xdr:sp macro="" textlink="">
      <xdr:nvSpPr>
        <xdr:cNvPr id="2" name="TextBox 1">
          <a:extLst>
            <a:ext uri="{FF2B5EF4-FFF2-40B4-BE49-F238E27FC236}">
              <a16:creationId xmlns:a16="http://schemas.microsoft.com/office/drawing/2014/main" id="{05CA8FB7-D16B-47CA-9C49-E0073904057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84731" cy="264560"/>
    <xdr:sp macro="" textlink="">
      <xdr:nvSpPr>
        <xdr:cNvPr id="3" name="TextBox 2">
          <a:extLst>
            <a:ext uri="{FF2B5EF4-FFF2-40B4-BE49-F238E27FC236}">
              <a16:creationId xmlns:a16="http://schemas.microsoft.com/office/drawing/2014/main" id="{2E71EF7C-0764-4C62-98B3-9B7E2EC77E62}"/>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84731" cy="264560"/>
    <xdr:sp macro="" textlink="">
      <xdr:nvSpPr>
        <xdr:cNvPr id="4" name="TextBox 3">
          <a:extLst>
            <a:ext uri="{FF2B5EF4-FFF2-40B4-BE49-F238E27FC236}">
              <a16:creationId xmlns:a16="http://schemas.microsoft.com/office/drawing/2014/main" id="{5C5A3345-E727-4AB0-889A-D328CE91659B}"/>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5" name="TextBox 8">
          <a:extLst>
            <a:ext uri="{FF2B5EF4-FFF2-40B4-BE49-F238E27FC236}">
              <a16:creationId xmlns:a16="http://schemas.microsoft.com/office/drawing/2014/main" id="{21D331E0-1E48-4FEC-9CB0-065AB7B9D67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6" name="TextBox 9">
          <a:extLst>
            <a:ext uri="{FF2B5EF4-FFF2-40B4-BE49-F238E27FC236}">
              <a16:creationId xmlns:a16="http://schemas.microsoft.com/office/drawing/2014/main" id="{8B4BBECE-D846-4E21-BC69-8CCE58F31D7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7" name="TextBox 10">
          <a:extLst>
            <a:ext uri="{FF2B5EF4-FFF2-40B4-BE49-F238E27FC236}">
              <a16:creationId xmlns:a16="http://schemas.microsoft.com/office/drawing/2014/main" id="{34AA97C0-A07F-4AFE-AEA8-9D81ADC941D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8" name="TextBox 11">
          <a:extLst>
            <a:ext uri="{FF2B5EF4-FFF2-40B4-BE49-F238E27FC236}">
              <a16:creationId xmlns:a16="http://schemas.microsoft.com/office/drawing/2014/main" id="{4110FBF0-5F39-43DE-A358-9C81109D812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9" name="TextBox 12">
          <a:extLst>
            <a:ext uri="{FF2B5EF4-FFF2-40B4-BE49-F238E27FC236}">
              <a16:creationId xmlns:a16="http://schemas.microsoft.com/office/drawing/2014/main" id="{AAE1A423-E3D0-4E2D-8849-BA38C5492B8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10" name="TextBox 13">
          <a:extLst>
            <a:ext uri="{FF2B5EF4-FFF2-40B4-BE49-F238E27FC236}">
              <a16:creationId xmlns:a16="http://schemas.microsoft.com/office/drawing/2014/main" id="{1CF9416D-2B51-491D-A342-40BEC658B692}"/>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11" name="TextBox 14">
          <a:extLst>
            <a:ext uri="{FF2B5EF4-FFF2-40B4-BE49-F238E27FC236}">
              <a16:creationId xmlns:a16="http://schemas.microsoft.com/office/drawing/2014/main" id="{49904DF0-58F3-49E7-A8B8-2D10D0417079}"/>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12" name="TextBox 15">
          <a:extLst>
            <a:ext uri="{FF2B5EF4-FFF2-40B4-BE49-F238E27FC236}">
              <a16:creationId xmlns:a16="http://schemas.microsoft.com/office/drawing/2014/main" id="{6C629464-5DF3-427D-8263-EFA5F07F633C}"/>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13" name="TextBox 16">
          <a:extLst>
            <a:ext uri="{FF2B5EF4-FFF2-40B4-BE49-F238E27FC236}">
              <a16:creationId xmlns:a16="http://schemas.microsoft.com/office/drawing/2014/main" id="{445D5AFE-5151-4DEF-95CC-FD41EAE0D7D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14" name="TextBox 17">
          <a:extLst>
            <a:ext uri="{FF2B5EF4-FFF2-40B4-BE49-F238E27FC236}">
              <a16:creationId xmlns:a16="http://schemas.microsoft.com/office/drawing/2014/main" id="{21B72E6E-2FFD-494B-8744-FDCC1ECAC852}"/>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15" name="TextBox 18">
          <a:extLst>
            <a:ext uri="{FF2B5EF4-FFF2-40B4-BE49-F238E27FC236}">
              <a16:creationId xmlns:a16="http://schemas.microsoft.com/office/drawing/2014/main" id="{F9ED5788-E246-4519-8D6B-1482C8D924A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16" name="TextBox 19">
          <a:extLst>
            <a:ext uri="{FF2B5EF4-FFF2-40B4-BE49-F238E27FC236}">
              <a16:creationId xmlns:a16="http://schemas.microsoft.com/office/drawing/2014/main" id="{BD7A4DC7-43AC-4E9B-BE23-1FFD13FDCFB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84731" cy="264560"/>
    <xdr:sp macro="" textlink="">
      <xdr:nvSpPr>
        <xdr:cNvPr id="17" name="TextBox 16">
          <a:extLst>
            <a:ext uri="{FF2B5EF4-FFF2-40B4-BE49-F238E27FC236}">
              <a16:creationId xmlns:a16="http://schemas.microsoft.com/office/drawing/2014/main" id="{83FAB0C8-8F07-4336-B2D3-F90E04D6A591}"/>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18" name="TextBox 12">
          <a:extLst>
            <a:ext uri="{FF2B5EF4-FFF2-40B4-BE49-F238E27FC236}">
              <a16:creationId xmlns:a16="http://schemas.microsoft.com/office/drawing/2014/main" id="{5A85CA1B-030B-4484-8CCE-DAA740CC875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19" name="TextBox 13">
          <a:extLst>
            <a:ext uri="{FF2B5EF4-FFF2-40B4-BE49-F238E27FC236}">
              <a16:creationId xmlns:a16="http://schemas.microsoft.com/office/drawing/2014/main" id="{3B93CD79-0B02-4E6B-BB0B-F8AF5F9A066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20" name="TextBox 14">
          <a:extLst>
            <a:ext uri="{FF2B5EF4-FFF2-40B4-BE49-F238E27FC236}">
              <a16:creationId xmlns:a16="http://schemas.microsoft.com/office/drawing/2014/main" id="{C70299B0-1FE8-47A1-B64D-2FA4E40667A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21" name="TextBox 15">
          <a:extLst>
            <a:ext uri="{FF2B5EF4-FFF2-40B4-BE49-F238E27FC236}">
              <a16:creationId xmlns:a16="http://schemas.microsoft.com/office/drawing/2014/main" id="{04294D92-A13B-4142-A8B8-FDC36E1940F1}"/>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22" name="TextBox 16">
          <a:extLst>
            <a:ext uri="{FF2B5EF4-FFF2-40B4-BE49-F238E27FC236}">
              <a16:creationId xmlns:a16="http://schemas.microsoft.com/office/drawing/2014/main" id="{1826E232-62B6-48BA-9442-ECA2B3C16D9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23" name="TextBox 17">
          <a:extLst>
            <a:ext uri="{FF2B5EF4-FFF2-40B4-BE49-F238E27FC236}">
              <a16:creationId xmlns:a16="http://schemas.microsoft.com/office/drawing/2014/main" id="{3FB9FE94-35DE-43AD-985B-BBB0D07FCE2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24" name="TextBox 18">
          <a:extLst>
            <a:ext uri="{FF2B5EF4-FFF2-40B4-BE49-F238E27FC236}">
              <a16:creationId xmlns:a16="http://schemas.microsoft.com/office/drawing/2014/main" id="{85966FAC-5B71-44AE-AFC4-8DB3B5E3A27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105</xdr:row>
      <xdr:rowOff>0</xdr:rowOff>
    </xdr:from>
    <xdr:ext cx="197926" cy="264560"/>
    <xdr:sp macro="" textlink="">
      <xdr:nvSpPr>
        <xdr:cNvPr id="25" name="TextBox 19">
          <a:extLst>
            <a:ext uri="{FF2B5EF4-FFF2-40B4-BE49-F238E27FC236}">
              <a16:creationId xmlns:a16="http://schemas.microsoft.com/office/drawing/2014/main" id="{A32EE9C2-F311-4123-B26F-6DC359A9A9AC}"/>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zserver\instalateri\projekti\H-66-2005-BLATO%20DVORANA\Troskovnici\Instalacije\Uredaj%20za%20prociscavanje_tr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vorana"/>
      <sheetName val="dogradnja škole"/>
      <sheetName val="vanjski vodovod"/>
      <sheetName val="sanacija"/>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F1083-D00A-4F53-9762-2ED5AC996F14}">
  <sheetPr>
    <tabColor theme="1"/>
  </sheetPr>
  <dimension ref="A1:B15"/>
  <sheetViews>
    <sheetView tabSelected="1" view="pageBreakPreview" zoomScaleNormal="100" zoomScaleSheetLayoutView="100" workbookViewId="0">
      <selection sqref="A1:B1"/>
    </sheetView>
  </sheetViews>
  <sheetFormatPr defaultColWidth="8.7109375" defaultRowHeight="15" x14ac:dyDescent="0.25"/>
  <cols>
    <col min="1" max="1" width="20.7109375" style="14" customWidth="1"/>
    <col min="2" max="2" width="63.7109375" style="14" customWidth="1"/>
    <col min="3" max="16384" width="8.7109375" style="14"/>
  </cols>
  <sheetData>
    <row r="1" spans="1:2" ht="18.75" x14ac:dyDescent="0.25">
      <c r="A1" s="101" t="s">
        <v>411</v>
      </c>
      <c r="B1" s="101"/>
    </row>
    <row r="2" spans="1:2" x14ac:dyDescent="0.25">
      <c r="A2" s="16"/>
      <c r="B2" s="16"/>
    </row>
    <row r="3" spans="1:2" ht="18.75" x14ac:dyDescent="0.25">
      <c r="A3" s="102" t="s">
        <v>412</v>
      </c>
      <c r="B3" s="102"/>
    </row>
    <row r="4" spans="1:2" x14ac:dyDescent="0.25">
      <c r="A4" s="16"/>
      <c r="B4" s="16"/>
    </row>
    <row r="5" spans="1:2" x14ac:dyDescent="0.25">
      <c r="A5" s="16"/>
      <c r="B5" s="16"/>
    </row>
    <row r="6" spans="1:2" x14ac:dyDescent="0.25">
      <c r="A6" s="16"/>
      <c r="B6" s="16"/>
    </row>
    <row r="7" spans="1:2" s="15" customFormat="1" x14ac:dyDescent="0.25">
      <c r="A7" s="16" t="s">
        <v>14</v>
      </c>
      <c r="B7" s="16" t="s">
        <v>15</v>
      </c>
    </row>
    <row r="8" spans="1:2" x14ac:dyDescent="0.25">
      <c r="A8" s="16"/>
      <c r="B8" s="16"/>
    </row>
    <row r="9" spans="1:2" s="15" customFormat="1" ht="45" x14ac:dyDescent="0.25">
      <c r="A9" s="16" t="s">
        <v>16</v>
      </c>
      <c r="B9" s="16" t="s">
        <v>22</v>
      </c>
    </row>
    <row r="10" spans="1:2" x14ac:dyDescent="0.25">
      <c r="A10" s="16"/>
      <c r="B10" s="16"/>
    </row>
    <row r="11" spans="1:2" s="15" customFormat="1" x14ac:dyDescent="0.25">
      <c r="A11" s="16" t="s">
        <v>17</v>
      </c>
      <c r="B11" s="16" t="s">
        <v>18</v>
      </c>
    </row>
    <row r="12" spans="1:2" x14ac:dyDescent="0.25">
      <c r="A12" s="16"/>
      <c r="B12" s="16"/>
    </row>
    <row r="13" spans="1:2" s="15" customFormat="1" ht="30" x14ac:dyDescent="0.25">
      <c r="A13" s="16" t="s">
        <v>19</v>
      </c>
      <c r="B13" s="16" t="s">
        <v>23</v>
      </c>
    </row>
    <row r="14" spans="1:2" x14ac:dyDescent="0.25">
      <c r="A14" s="16"/>
      <c r="B14" s="16"/>
    </row>
    <row r="15" spans="1:2" s="15" customFormat="1" x14ac:dyDescent="0.25">
      <c r="A15" s="16" t="s">
        <v>20</v>
      </c>
      <c r="B15" s="16" t="s">
        <v>21</v>
      </c>
    </row>
  </sheetData>
  <sheetProtection algorithmName="SHA-512" hashValue="x+wlDJdiy9M2UtHtLxhfxKNEj286DmH16enoZhWOaODQDIyJ8PnAGZCb4hPm9uoQLnuhx/gJF/BT8qTTUYYxvw==" saltValue="ptQEfBMEVUJb3YUgqvM+Nw==" spinCount="100000" sheet="1" formatCells="0" formatColumns="0" formatRows="0" insertColumns="0" insertRows="0" insertHyperlinks="0" deleteColumns="0" deleteRows="0" sort="0" autoFilter="0" pivotTables="0"/>
  <mergeCells count="2">
    <mergeCell ref="A1:B1"/>
    <mergeCell ref="A3:B3"/>
  </mergeCells>
  <pageMargins left="0.98425196850393704" right="0.59055118110236227" top="0.98425196850393704" bottom="0.98425196850393704" header="0.39370078740157483" footer="0.39370078740157483"/>
  <pageSetup paperSize="9" orientation="portrait" r:id="rId1"/>
  <headerFooter>
    <oddHeader>&amp;L&amp;G&amp;R&amp;"Arial,Bold"&amp;7&amp;K0032FAGRAĐENJE, PROJEKTIRANJE I NADZOR&amp;"Arial,Regular"
Ulica grada Vukovara 43a,10000 Zagreb
OIB: 23141220773</oddHeader>
    <oddFooter>&amp;L&amp;9Naziv projekta: Cjelovita obnova Vile Ehrlich-Marić - II. dio
Građevina: Vila Ehrlich-Marić - Hrvatski muzej arhitekture HAZU
Lokacija: Ulica Ivana Gorana Kovačića 37, Zagreb, k.č.br. 839, k.o. Centar&amp;R&amp;"-,Bold"&amp;9&amp;A&amp;"-,Regular"
&amp;P /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85C74-DD62-4F49-95DE-022816F3BDF6}">
  <sheetPr>
    <tabColor theme="2"/>
  </sheetPr>
  <dimension ref="A1:G15"/>
  <sheetViews>
    <sheetView view="pageBreakPreview" zoomScaleNormal="115" zoomScaleSheetLayoutView="100" workbookViewId="0">
      <selection sqref="A1:G1"/>
    </sheetView>
  </sheetViews>
  <sheetFormatPr defaultColWidth="8.7109375" defaultRowHeight="12" x14ac:dyDescent="0.2"/>
  <cols>
    <col min="1" max="2" width="3.5703125" style="4" customWidth="1"/>
    <col min="3" max="3" width="41.5703125" style="5" customWidth="1"/>
    <col min="4" max="4" width="4.5703125" style="6" customWidth="1"/>
    <col min="5" max="5" width="8.5703125" style="3" customWidth="1"/>
    <col min="6" max="6" width="4.5703125" style="1" customWidth="1"/>
    <col min="7" max="7" width="16.5703125" style="3" customWidth="1"/>
    <col min="8" max="16384" width="8.7109375" style="2"/>
  </cols>
  <sheetData>
    <row r="1" spans="1:7" ht="18.600000000000001" customHeight="1" x14ac:dyDescent="0.2">
      <c r="A1" s="103" t="s">
        <v>378</v>
      </c>
      <c r="B1" s="103"/>
      <c r="C1" s="103"/>
      <c r="D1" s="103"/>
      <c r="E1" s="103"/>
      <c r="F1" s="103"/>
      <c r="G1" s="103"/>
    </row>
    <row r="2" spans="1:7" ht="15" x14ac:dyDescent="0.25">
      <c r="A2" s="51"/>
      <c r="B2" s="51"/>
      <c r="C2" s="52"/>
      <c r="D2" s="53"/>
      <c r="E2" s="54"/>
      <c r="F2" s="55"/>
      <c r="G2" s="54"/>
    </row>
    <row r="3" spans="1:7" ht="15" x14ac:dyDescent="0.25">
      <c r="A3" s="51"/>
      <c r="B3" s="51"/>
      <c r="C3" s="52"/>
      <c r="D3" s="53"/>
      <c r="E3" s="54"/>
      <c r="F3" s="55"/>
      <c r="G3" s="54"/>
    </row>
    <row r="4" spans="1:7" ht="15" x14ac:dyDescent="0.25">
      <c r="A4" s="51"/>
      <c r="B4" s="51"/>
      <c r="C4" s="52"/>
      <c r="D4" s="53"/>
      <c r="E4" s="54"/>
      <c r="F4" s="55"/>
      <c r="G4" s="54"/>
    </row>
    <row r="5" spans="1:7" ht="15" x14ac:dyDescent="0.25">
      <c r="A5" s="51" t="str">
        <f>'A. Građevinsko-obrtnički radovi'!A3</f>
        <v>A</v>
      </c>
      <c r="B5" s="51"/>
      <c r="C5" s="52" t="str">
        <f>'A. Građevinsko-obrtnički radovi'!C3</f>
        <v>GRAĐEVINSKO-OBRTNIČKI RADOVI</v>
      </c>
      <c r="D5" s="53"/>
      <c r="E5" s="54"/>
      <c r="F5" s="55"/>
      <c r="G5" s="54">
        <f>'A. Građevinsko-obrtnički radovi'!G131</f>
        <v>0</v>
      </c>
    </row>
    <row r="6" spans="1:7" ht="15" x14ac:dyDescent="0.25">
      <c r="A6" s="51"/>
      <c r="B6" s="51"/>
      <c r="C6" s="52"/>
      <c r="D6" s="53"/>
      <c r="E6" s="54"/>
      <c r="F6" s="55"/>
      <c r="G6" s="54"/>
    </row>
    <row r="7" spans="1:7" ht="15" x14ac:dyDescent="0.25">
      <c r="A7" s="51" t="str">
        <f>'C. Struja i vatrodojava'!A3</f>
        <v>C</v>
      </c>
      <c r="B7" s="51"/>
      <c r="C7" s="51" t="str">
        <f>'C. Struja i vatrodojava'!C3</f>
        <v>JAKA I SLABA STRUJA, ZAŠTITA OD MUNJE I VATRODOJAVA</v>
      </c>
      <c r="D7" s="53"/>
      <c r="E7" s="54"/>
      <c r="F7" s="55"/>
      <c r="G7" s="54">
        <f>'C. Struja i vatrodojava'!G123</f>
        <v>0</v>
      </c>
    </row>
    <row r="8" spans="1:7" ht="15" x14ac:dyDescent="0.25">
      <c r="A8" s="51"/>
      <c r="B8" s="51"/>
      <c r="C8" s="52"/>
      <c r="D8" s="53"/>
      <c r="E8" s="54"/>
      <c r="F8" s="55"/>
      <c r="G8" s="54"/>
    </row>
    <row r="9" spans="1:7" ht="15" x14ac:dyDescent="0.25">
      <c r="A9" s="51" t="str">
        <f>'D. Grijanje i hlađenje'!A3</f>
        <v>D</v>
      </c>
      <c r="B9" s="51"/>
      <c r="C9" s="52" t="str">
        <f>'D. Grijanje i hlađenje'!C3</f>
        <v>GRIJANJE, HLAĐENJE I VENTILACIJA</v>
      </c>
      <c r="D9" s="53"/>
      <c r="E9" s="54"/>
      <c r="F9" s="55"/>
      <c r="G9" s="54">
        <f>'D. Grijanje i hlađenje'!G188</f>
        <v>0</v>
      </c>
    </row>
    <row r="10" spans="1:7" ht="15" x14ac:dyDescent="0.25">
      <c r="A10" s="51"/>
      <c r="B10" s="51"/>
      <c r="C10" s="52"/>
      <c r="D10" s="53"/>
      <c r="E10" s="54"/>
      <c r="F10" s="55"/>
      <c r="G10" s="54"/>
    </row>
    <row r="11" spans="1:7" s="13" customFormat="1" ht="15" x14ac:dyDescent="0.25">
      <c r="A11" s="56"/>
      <c r="B11" s="56"/>
      <c r="C11" s="57" t="str">
        <f>_xlfn.TEXTJOIN(" ",TRUE,A1,"UKUPNO")</f>
        <v>REKAPITULACJA UKUPNO</v>
      </c>
      <c r="D11" s="58"/>
      <c r="E11" s="59"/>
      <c r="F11" s="47"/>
      <c r="G11" s="59">
        <f>SUM(G4:G10)</f>
        <v>0</v>
      </c>
    </row>
    <row r="12" spans="1:7" ht="15" x14ac:dyDescent="0.25">
      <c r="A12" s="51"/>
      <c r="B12" s="51"/>
      <c r="C12" s="52"/>
      <c r="D12" s="53"/>
      <c r="E12" s="54"/>
      <c r="F12" s="55"/>
      <c r="G12" s="54"/>
    </row>
    <row r="13" spans="1:7" ht="15" x14ac:dyDescent="0.25">
      <c r="A13" s="51"/>
      <c r="B13" s="51"/>
      <c r="C13" s="52" t="s">
        <v>391</v>
      </c>
      <c r="D13" s="53"/>
      <c r="E13" s="54"/>
      <c r="F13" s="55"/>
      <c r="G13" s="54">
        <f>G11*0.25</f>
        <v>0</v>
      </c>
    </row>
    <row r="14" spans="1:7" ht="15" x14ac:dyDescent="0.25">
      <c r="A14" s="51"/>
      <c r="B14" s="51"/>
      <c r="C14" s="52"/>
      <c r="D14" s="53"/>
      <c r="E14" s="54"/>
      <c r="F14" s="55"/>
      <c r="G14" s="54"/>
    </row>
    <row r="15" spans="1:7" ht="15" x14ac:dyDescent="0.25">
      <c r="A15" s="56"/>
      <c r="B15" s="56"/>
      <c r="C15" s="57" t="str">
        <f>_xlfn.TEXTJOIN(" ",TRUE,A1,"SVEUKUPNO")</f>
        <v>REKAPITULACJA SVEUKUPNO</v>
      </c>
      <c r="D15" s="58"/>
      <c r="E15" s="59"/>
      <c r="F15" s="47"/>
      <c r="G15" s="59">
        <f>G11+G13</f>
        <v>0</v>
      </c>
    </row>
  </sheetData>
  <sheetProtection algorithmName="SHA-512" hashValue="feVZZY7XzJbmRQ5yAxjgllVdzEI/Qch71Skoiz3tTA/CwQRKWLLey6gOfVj/cl4T/6pNW6VPUU+ZvnFjUCDLMQ==" saltValue="D5DVQhdKAx3LqPAMZvOU7w==" spinCount="100000" sheet="1" formatCells="0" formatColumns="0" formatRows="0" insertColumns="0" insertRows="0" insertHyperlinks="0" deleteColumns="0" deleteRows="0" sort="0" autoFilter="0" pivotTables="0"/>
  <mergeCells count="1">
    <mergeCell ref="A1:G1"/>
  </mergeCells>
  <pageMargins left="0.98425196850393704" right="0.59055118110236227" top="0.98425196850393704" bottom="0.98425196850393704" header="0.39370078740157483" footer="0.39370078740157483"/>
  <pageSetup paperSize="9" orientation="portrait" r:id="rId1"/>
  <headerFooter>
    <oddHeader>&amp;L&amp;G&amp;R&amp;"Arial,Bold"&amp;7&amp;K0032FAGRAĐENJE, PROJEKTIRANJE I NADZOR&amp;"Arial,Regular"
Ulica grada Vukovara 43a,10000 Zagreb
OIB: 23141220773</oddHeader>
    <oddFooter>&amp;L&amp;9Naziv projekta: Cjelovita obnova Vile Ehrlich-Marić - II. dio
Građevina: Vila Ehrlich-Marić - Hrvatski muzej arhitekture HAZU
Lokacija: Ulica Ivana Gorana Kovačića 37, Zagreb, k.č.br. 839, k.o. Centar&amp;R&amp;"-,Bold"&amp;9&amp;A&amp;"-,Regular"
&amp;P /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F8BB7-94EE-48F3-B264-41EDE86365C3}">
  <sheetPr>
    <tabColor theme="0"/>
  </sheetPr>
  <dimension ref="A1:C238"/>
  <sheetViews>
    <sheetView view="pageBreakPreview" zoomScaleNormal="100" zoomScaleSheetLayoutView="100" workbookViewId="0"/>
  </sheetViews>
  <sheetFormatPr defaultColWidth="8.7109375" defaultRowHeight="15" x14ac:dyDescent="0.25"/>
  <cols>
    <col min="1" max="1" width="84.7109375" style="5" customWidth="1"/>
  </cols>
  <sheetData>
    <row r="1" spans="1:1" ht="18.75" x14ac:dyDescent="0.25">
      <c r="A1" s="22" t="s">
        <v>24</v>
      </c>
    </row>
    <row r="5" spans="1:1" s="13" customFormat="1" ht="12" x14ac:dyDescent="0.2">
      <c r="A5" s="9" t="s">
        <v>51</v>
      </c>
    </row>
    <row r="7" spans="1:1" ht="60" x14ac:dyDescent="0.25">
      <c r="A7" s="5" t="s">
        <v>52</v>
      </c>
    </row>
    <row r="8" spans="1:1" x14ac:dyDescent="0.25">
      <c r="A8" s="5" t="s">
        <v>53</v>
      </c>
    </row>
    <row r="9" spans="1:1" x14ac:dyDescent="0.25">
      <c r="A9" s="5" t="s">
        <v>54</v>
      </c>
    </row>
    <row r="10" spans="1:1" x14ac:dyDescent="0.25">
      <c r="A10" s="5" t="s">
        <v>55</v>
      </c>
    </row>
    <row r="11" spans="1:1" ht="36" x14ac:dyDescent="0.25">
      <c r="A11" s="5" t="s">
        <v>56</v>
      </c>
    </row>
    <row r="12" spans="1:1" ht="60" x14ac:dyDescent="0.25">
      <c r="A12" s="5" t="s">
        <v>57</v>
      </c>
    </row>
    <row r="13" spans="1:1" ht="36" x14ac:dyDescent="0.25">
      <c r="A13" s="5" t="s">
        <v>58</v>
      </c>
    </row>
    <row r="14" spans="1:1" ht="36" x14ac:dyDescent="0.25">
      <c r="A14" s="5" t="s">
        <v>59</v>
      </c>
    </row>
    <row r="15" spans="1:1" ht="48" x14ac:dyDescent="0.25">
      <c r="A15" s="5" t="s">
        <v>60</v>
      </c>
    </row>
    <row r="16" spans="1:1" ht="84" x14ac:dyDescent="0.25">
      <c r="A16" s="5" t="s">
        <v>61</v>
      </c>
    </row>
    <row r="17" spans="1:1" ht="120" x14ac:dyDescent="0.25">
      <c r="A17" s="5" t="s">
        <v>62</v>
      </c>
    </row>
    <row r="19" spans="1:1" s="13" customFormat="1" ht="12" x14ac:dyDescent="0.2">
      <c r="A19" s="9" t="s">
        <v>63</v>
      </c>
    </row>
    <row r="21" spans="1:1" x14ac:dyDescent="0.25">
      <c r="A21" s="5" t="s">
        <v>64</v>
      </c>
    </row>
    <row r="22" spans="1:1" ht="72" x14ac:dyDescent="0.25">
      <c r="A22" s="5" t="s">
        <v>65</v>
      </c>
    </row>
    <row r="23" spans="1:1" ht="24" x14ac:dyDescent="0.25">
      <c r="A23" s="5" t="s">
        <v>66</v>
      </c>
    </row>
    <row r="24" spans="1:1" x14ac:dyDescent="0.25">
      <c r="A24" s="5" t="s">
        <v>67</v>
      </c>
    </row>
    <row r="25" spans="1:1" ht="48" x14ac:dyDescent="0.25">
      <c r="A25" s="5" t="s">
        <v>68</v>
      </c>
    </row>
    <row r="26" spans="1:1" ht="24" x14ac:dyDescent="0.25">
      <c r="A26" s="5" t="s">
        <v>69</v>
      </c>
    </row>
    <row r="27" spans="1:1" ht="96" x14ac:dyDescent="0.25">
      <c r="A27" s="5" t="s">
        <v>70</v>
      </c>
    </row>
    <row r="28" spans="1:1" ht="36" x14ac:dyDescent="0.25">
      <c r="A28" s="5" t="s">
        <v>71</v>
      </c>
    </row>
    <row r="29" spans="1:1" ht="36" x14ac:dyDescent="0.25">
      <c r="A29" s="5" t="s">
        <v>72</v>
      </c>
    </row>
    <row r="30" spans="1:1" ht="24" x14ac:dyDescent="0.25">
      <c r="A30" s="5" t="s">
        <v>73</v>
      </c>
    </row>
    <row r="31" spans="1:1" ht="24" x14ac:dyDescent="0.25">
      <c r="A31" s="5" t="s">
        <v>74</v>
      </c>
    </row>
    <row r="32" spans="1:1" ht="24" x14ac:dyDescent="0.25">
      <c r="A32" s="5" t="s">
        <v>75</v>
      </c>
    </row>
    <row r="33" spans="1:1" ht="24" x14ac:dyDescent="0.25">
      <c r="A33" s="5" t="s">
        <v>76</v>
      </c>
    </row>
    <row r="34" spans="1:1" ht="36" x14ac:dyDescent="0.25">
      <c r="A34" s="5" t="s">
        <v>77</v>
      </c>
    </row>
    <row r="35" spans="1:1" ht="36" x14ac:dyDescent="0.25">
      <c r="A35" s="5" t="s">
        <v>78</v>
      </c>
    </row>
    <row r="36" spans="1:1" x14ac:dyDescent="0.25">
      <c r="A36" s="5" t="s">
        <v>79</v>
      </c>
    </row>
    <row r="37" spans="1:1" ht="60" x14ac:dyDescent="0.25">
      <c r="A37" s="5" t="s">
        <v>80</v>
      </c>
    </row>
    <row r="38" spans="1:1" x14ac:dyDescent="0.25">
      <c r="A38" s="5" t="s">
        <v>81</v>
      </c>
    </row>
    <row r="39" spans="1:1" ht="48" x14ac:dyDescent="0.25">
      <c r="A39" s="5" t="s">
        <v>82</v>
      </c>
    </row>
    <row r="40" spans="1:1" ht="48" x14ac:dyDescent="0.25">
      <c r="A40" s="5" t="s">
        <v>83</v>
      </c>
    </row>
    <row r="41" spans="1:1" ht="48" x14ac:dyDescent="0.25">
      <c r="A41" s="5" t="s">
        <v>84</v>
      </c>
    </row>
    <row r="42" spans="1:1" x14ac:dyDescent="0.25">
      <c r="A42" s="5" t="s">
        <v>85</v>
      </c>
    </row>
    <row r="43" spans="1:1" ht="36" x14ac:dyDescent="0.25">
      <c r="A43" s="5" t="s">
        <v>86</v>
      </c>
    </row>
    <row r="46" spans="1:1" s="13" customFormat="1" ht="12" x14ac:dyDescent="0.2">
      <c r="A46" s="9" t="s">
        <v>87</v>
      </c>
    </row>
    <row r="48" spans="1:1" ht="60" x14ac:dyDescent="0.25">
      <c r="A48" s="5" t="s">
        <v>88</v>
      </c>
    </row>
    <row r="49" spans="1:1" ht="72" x14ac:dyDescent="0.25">
      <c r="A49" s="5" t="s">
        <v>89</v>
      </c>
    </row>
    <row r="50" spans="1:1" ht="48" x14ac:dyDescent="0.25">
      <c r="A50" s="5" t="s">
        <v>90</v>
      </c>
    </row>
    <row r="51" spans="1:1" ht="48" x14ac:dyDescent="0.25">
      <c r="A51" s="5" t="s">
        <v>91</v>
      </c>
    </row>
    <row r="52" spans="1:1" ht="24" x14ac:dyDescent="0.25">
      <c r="A52" s="5" t="s">
        <v>92</v>
      </c>
    </row>
    <row r="53" spans="1:1" ht="48" x14ac:dyDescent="0.25">
      <c r="A53" s="5" t="s">
        <v>93</v>
      </c>
    </row>
    <row r="54" spans="1:1" ht="156" x14ac:dyDescent="0.25">
      <c r="A54" s="5" t="s">
        <v>94</v>
      </c>
    </row>
    <row r="55" spans="1:1" x14ac:dyDescent="0.25">
      <c r="A55" s="5" t="s">
        <v>230</v>
      </c>
    </row>
    <row r="56" spans="1:1" x14ac:dyDescent="0.25">
      <c r="A56" s="5" t="s">
        <v>231</v>
      </c>
    </row>
    <row r="57" spans="1:1" ht="36" x14ac:dyDescent="0.25">
      <c r="A57" s="5" t="s">
        <v>95</v>
      </c>
    </row>
    <row r="58" spans="1:1" ht="36" x14ac:dyDescent="0.25">
      <c r="A58" s="5" t="s">
        <v>96</v>
      </c>
    </row>
    <row r="59" spans="1:1" ht="72" x14ac:dyDescent="0.25">
      <c r="A59" s="5" t="s">
        <v>97</v>
      </c>
    </row>
    <row r="60" spans="1:1" ht="36" x14ac:dyDescent="0.25">
      <c r="A60" s="5" t="s">
        <v>98</v>
      </c>
    </row>
    <row r="61" spans="1:1" ht="36" x14ac:dyDescent="0.25">
      <c r="A61" s="5" t="s">
        <v>99</v>
      </c>
    </row>
    <row r="62" spans="1:1" x14ac:dyDescent="0.25">
      <c r="A62" s="5" t="s">
        <v>219</v>
      </c>
    </row>
    <row r="63" spans="1:1" ht="24" x14ac:dyDescent="0.25">
      <c r="A63" s="5" t="s">
        <v>220</v>
      </c>
    </row>
    <row r="64" spans="1:1" x14ac:dyDescent="0.25">
      <c r="A64" s="5" t="s">
        <v>245</v>
      </c>
    </row>
    <row r="65" spans="1:1" x14ac:dyDescent="0.25">
      <c r="A65" s="5" t="s">
        <v>244</v>
      </c>
    </row>
    <row r="66" spans="1:1" ht="72" x14ac:dyDescent="0.25">
      <c r="A66" s="5" t="s">
        <v>100</v>
      </c>
    </row>
    <row r="67" spans="1:1" ht="48" x14ac:dyDescent="0.25">
      <c r="A67" s="5" t="s">
        <v>101</v>
      </c>
    </row>
    <row r="68" spans="1:1" ht="36" x14ac:dyDescent="0.25">
      <c r="A68" s="5" t="s">
        <v>102</v>
      </c>
    </row>
    <row r="69" spans="1:1" ht="60" x14ac:dyDescent="0.25">
      <c r="A69" s="5" t="s">
        <v>103</v>
      </c>
    </row>
    <row r="70" spans="1:1" ht="60" x14ac:dyDescent="0.25">
      <c r="A70" s="5" t="s">
        <v>104</v>
      </c>
    </row>
    <row r="71" spans="1:1" ht="84" x14ac:dyDescent="0.25">
      <c r="A71" s="5" t="s">
        <v>105</v>
      </c>
    </row>
    <row r="72" spans="1:1" ht="96" x14ac:dyDescent="0.25">
      <c r="A72" s="5" t="s">
        <v>106</v>
      </c>
    </row>
    <row r="73" spans="1:1" ht="24" x14ac:dyDescent="0.25">
      <c r="A73" s="5" t="s">
        <v>107</v>
      </c>
    </row>
    <row r="74" spans="1:1" ht="84" x14ac:dyDescent="0.25">
      <c r="A74" s="5" t="s">
        <v>108</v>
      </c>
    </row>
    <row r="75" spans="1:1" ht="84" x14ac:dyDescent="0.25">
      <c r="A75" s="5" t="s">
        <v>109</v>
      </c>
    </row>
    <row r="76" spans="1:1" ht="48" x14ac:dyDescent="0.25">
      <c r="A76" s="5" t="s">
        <v>110</v>
      </c>
    </row>
    <row r="77" spans="1:1" ht="36" x14ac:dyDescent="0.25">
      <c r="A77" s="5" t="s">
        <v>111</v>
      </c>
    </row>
    <row r="78" spans="1:1" ht="36" x14ac:dyDescent="0.25">
      <c r="A78" s="5" t="s">
        <v>112</v>
      </c>
    </row>
    <row r="79" spans="1:1" ht="48" x14ac:dyDescent="0.25">
      <c r="A79" s="5" t="s">
        <v>113</v>
      </c>
    </row>
    <row r="82" spans="1:1" s="13" customFormat="1" ht="12" x14ac:dyDescent="0.2">
      <c r="A82" s="9" t="s">
        <v>114</v>
      </c>
    </row>
    <row r="84" spans="1:1" ht="36" x14ac:dyDescent="0.25">
      <c r="A84" s="5" t="s">
        <v>115</v>
      </c>
    </row>
    <row r="85" spans="1:1" ht="36" x14ac:dyDescent="0.25">
      <c r="A85" s="5" t="s">
        <v>116</v>
      </c>
    </row>
    <row r="86" spans="1:1" ht="60" x14ac:dyDescent="0.25">
      <c r="A86" s="5" t="s">
        <v>117</v>
      </c>
    </row>
    <row r="87" spans="1:1" ht="36" x14ac:dyDescent="0.25">
      <c r="A87" s="5" t="s">
        <v>118</v>
      </c>
    </row>
    <row r="88" spans="1:1" x14ac:dyDescent="0.25">
      <c r="A88" s="5" t="s">
        <v>243</v>
      </c>
    </row>
    <row r="89" spans="1:1" ht="48" x14ac:dyDescent="0.25">
      <c r="A89" s="5" t="s">
        <v>221</v>
      </c>
    </row>
    <row r="90" spans="1:1" ht="24" x14ac:dyDescent="0.25">
      <c r="A90" s="5" t="s">
        <v>222</v>
      </c>
    </row>
    <row r="91" spans="1:1" x14ac:dyDescent="0.25">
      <c r="A91" s="5" t="s">
        <v>242</v>
      </c>
    </row>
    <row r="92" spans="1:1" ht="24" x14ac:dyDescent="0.25">
      <c r="A92" s="5" t="s">
        <v>119</v>
      </c>
    </row>
    <row r="93" spans="1:1" ht="96" x14ac:dyDescent="0.25">
      <c r="A93" s="5" t="s">
        <v>120</v>
      </c>
    </row>
    <row r="94" spans="1:1" ht="36" x14ac:dyDescent="0.25">
      <c r="A94" s="5" t="s">
        <v>121</v>
      </c>
    </row>
    <row r="95" spans="1:1" ht="60" x14ac:dyDescent="0.25">
      <c r="A95" s="5" t="s">
        <v>122</v>
      </c>
    </row>
    <row r="96" spans="1:1" ht="24" x14ac:dyDescent="0.25">
      <c r="A96" s="5" t="s">
        <v>123</v>
      </c>
    </row>
    <row r="97" spans="1:3" ht="24" x14ac:dyDescent="0.25">
      <c r="A97" s="5" t="s">
        <v>124</v>
      </c>
    </row>
    <row r="100" spans="1:3" s="13" customFormat="1" ht="12" x14ac:dyDescent="0.2">
      <c r="A100" s="9" t="s">
        <v>125</v>
      </c>
    </row>
    <row r="102" spans="1:3" ht="60" x14ac:dyDescent="0.25">
      <c r="A102" s="5" t="s">
        <v>126</v>
      </c>
    </row>
    <row r="103" spans="1:3" ht="24" x14ac:dyDescent="0.25">
      <c r="A103" s="5" t="s">
        <v>127</v>
      </c>
    </row>
    <row r="104" spans="1:3" ht="60" x14ac:dyDescent="0.25">
      <c r="A104" s="5" t="s">
        <v>128</v>
      </c>
    </row>
    <row r="105" spans="1:3" ht="24" x14ac:dyDescent="0.25">
      <c r="A105" s="5" t="s">
        <v>129</v>
      </c>
    </row>
    <row r="106" spans="1:3" ht="48" x14ac:dyDescent="0.25">
      <c r="A106" s="5" t="s">
        <v>130</v>
      </c>
    </row>
    <row r="107" spans="1:3" ht="36" x14ac:dyDescent="0.25">
      <c r="A107" s="5" t="s">
        <v>131</v>
      </c>
    </row>
    <row r="108" spans="1:3" ht="24" x14ac:dyDescent="0.25">
      <c r="A108" s="5" t="s">
        <v>132</v>
      </c>
    </row>
    <row r="109" spans="1:3" ht="36" x14ac:dyDescent="0.25">
      <c r="A109" s="5" t="s">
        <v>133</v>
      </c>
    </row>
    <row r="110" spans="1:3" ht="24" x14ac:dyDescent="0.25">
      <c r="A110" s="5" t="s">
        <v>134</v>
      </c>
    </row>
    <row r="111" spans="1:3" x14ac:dyDescent="0.25">
      <c r="A111" s="5" t="s">
        <v>135</v>
      </c>
    </row>
    <row r="112" spans="1:3" x14ac:dyDescent="0.25">
      <c r="A112" s="5" t="s">
        <v>239</v>
      </c>
      <c r="C112" s="23"/>
    </row>
    <row r="113" spans="1:3" ht="24" x14ac:dyDescent="0.25">
      <c r="A113" s="5" t="s">
        <v>240</v>
      </c>
      <c r="C113" s="24"/>
    </row>
    <row r="114" spans="1:3" ht="24" x14ac:dyDescent="0.25">
      <c r="A114" s="5" t="s">
        <v>241</v>
      </c>
      <c r="C114" s="24"/>
    </row>
    <row r="115" spans="1:3" ht="24" x14ac:dyDescent="0.25">
      <c r="A115" s="5" t="s">
        <v>136</v>
      </c>
    </row>
    <row r="116" spans="1:3" ht="48" x14ac:dyDescent="0.25">
      <c r="A116" s="5" t="s">
        <v>137</v>
      </c>
    </row>
    <row r="117" spans="1:3" ht="36" x14ac:dyDescent="0.25">
      <c r="A117" s="5" t="s">
        <v>138</v>
      </c>
    </row>
    <row r="118" spans="1:3" ht="60" x14ac:dyDescent="0.25">
      <c r="A118" s="5" t="s">
        <v>139</v>
      </c>
    </row>
    <row r="119" spans="1:3" x14ac:dyDescent="0.25">
      <c r="A119" s="5" t="s">
        <v>140</v>
      </c>
    </row>
    <row r="120" spans="1:3" x14ac:dyDescent="0.25">
      <c r="A120" s="5" t="s">
        <v>223</v>
      </c>
    </row>
    <row r="121" spans="1:3" x14ac:dyDescent="0.25">
      <c r="A121" s="5" t="s">
        <v>238</v>
      </c>
    </row>
    <row r="122" spans="1:3" ht="36" x14ac:dyDescent="0.25">
      <c r="A122" s="5" t="s">
        <v>224</v>
      </c>
    </row>
    <row r="123" spans="1:3" x14ac:dyDescent="0.25">
      <c r="A123" s="5" t="s">
        <v>141</v>
      </c>
    </row>
    <row r="124" spans="1:3" ht="48" x14ac:dyDescent="0.25">
      <c r="A124" s="5" t="s">
        <v>142</v>
      </c>
    </row>
    <row r="125" spans="1:3" ht="24" x14ac:dyDescent="0.25">
      <c r="A125" s="5" t="s">
        <v>143</v>
      </c>
    </row>
    <row r="128" spans="1:3" s="13" customFormat="1" ht="12" x14ac:dyDescent="0.2">
      <c r="A128" s="9" t="s">
        <v>144</v>
      </c>
    </row>
    <row r="130" spans="1:1" x14ac:dyDescent="0.25">
      <c r="A130" s="5" t="s">
        <v>145</v>
      </c>
    </row>
    <row r="131" spans="1:1" ht="120" x14ac:dyDescent="0.25">
      <c r="A131" s="5" t="s">
        <v>146</v>
      </c>
    </row>
    <row r="132" spans="1:1" ht="60" x14ac:dyDescent="0.25">
      <c r="A132" s="5" t="s">
        <v>147</v>
      </c>
    </row>
    <row r="133" spans="1:1" x14ac:dyDescent="0.25">
      <c r="A133" s="5" t="s">
        <v>148</v>
      </c>
    </row>
    <row r="134" spans="1:1" x14ac:dyDescent="0.25">
      <c r="A134" s="5" t="s">
        <v>225</v>
      </c>
    </row>
    <row r="135" spans="1:1" x14ac:dyDescent="0.25">
      <c r="A135" s="5" t="s">
        <v>226</v>
      </c>
    </row>
    <row r="136" spans="1:1" ht="60" x14ac:dyDescent="0.25">
      <c r="A136" s="5" t="s">
        <v>149</v>
      </c>
    </row>
    <row r="137" spans="1:1" ht="48" x14ac:dyDescent="0.25">
      <c r="A137" s="5" t="s">
        <v>150</v>
      </c>
    </row>
    <row r="138" spans="1:1" ht="48" x14ac:dyDescent="0.25">
      <c r="A138" s="5" t="s">
        <v>151</v>
      </c>
    </row>
    <row r="139" spans="1:1" ht="36" x14ac:dyDescent="0.25">
      <c r="A139" s="5" t="s">
        <v>152</v>
      </c>
    </row>
    <row r="140" spans="1:1" ht="36" x14ac:dyDescent="0.25">
      <c r="A140" s="5" t="s">
        <v>153</v>
      </c>
    </row>
    <row r="141" spans="1:1" x14ac:dyDescent="0.25">
      <c r="A141" s="5" t="s">
        <v>154</v>
      </c>
    </row>
    <row r="142" spans="1:1" ht="60" x14ac:dyDescent="0.25">
      <c r="A142" s="5" t="s">
        <v>155</v>
      </c>
    </row>
    <row r="143" spans="1:1" ht="48" x14ac:dyDescent="0.25">
      <c r="A143" s="5" t="s">
        <v>156</v>
      </c>
    </row>
    <row r="144" spans="1:1" ht="36" x14ac:dyDescent="0.25">
      <c r="A144" s="5" t="s">
        <v>157</v>
      </c>
    </row>
    <row r="145" spans="1:1" x14ac:dyDescent="0.25">
      <c r="A145" s="5" t="s">
        <v>227</v>
      </c>
    </row>
    <row r="146" spans="1:1" x14ac:dyDescent="0.25">
      <c r="A146" s="5" t="s">
        <v>228</v>
      </c>
    </row>
    <row r="147" spans="1:1" ht="72" x14ac:dyDescent="0.25">
      <c r="A147" s="5" t="s">
        <v>158</v>
      </c>
    </row>
    <row r="148" spans="1:1" ht="24" x14ac:dyDescent="0.25">
      <c r="A148" s="5" t="s">
        <v>159</v>
      </c>
    </row>
    <row r="149" spans="1:1" ht="84" x14ac:dyDescent="0.25">
      <c r="A149" s="5" t="s">
        <v>160</v>
      </c>
    </row>
    <row r="150" spans="1:1" ht="120" x14ac:dyDescent="0.25">
      <c r="A150" s="5" t="s">
        <v>161</v>
      </c>
    </row>
    <row r="151" spans="1:1" ht="144" x14ac:dyDescent="0.25">
      <c r="A151" s="5" t="s">
        <v>162</v>
      </c>
    </row>
    <row r="152" spans="1:1" x14ac:dyDescent="0.25">
      <c r="A152" s="5" t="s">
        <v>163</v>
      </c>
    </row>
    <row r="153" spans="1:1" ht="48" x14ac:dyDescent="0.25">
      <c r="A153" s="5" t="s">
        <v>164</v>
      </c>
    </row>
    <row r="154" spans="1:1" ht="60" x14ac:dyDescent="0.25">
      <c r="A154" s="5" t="s">
        <v>165</v>
      </c>
    </row>
    <row r="155" spans="1:1" ht="60" x14ac:dyDescent="0.25">
      <c r="A155" s="5" t="s">
        <v>166</v>
      </c>
    </row>
    <row r="156" spans="1:1" ht="48" x14ac:dyDescent="0.25">
      <c r="A156" s="5" t="s">
        <v>167</v>
      </c>
    </row>
    <row r="157" spans="1:1" ht="96" x14ac:dyDescent="0.25">
      <c r="A157" s="5" t="s">
        <v>168</v>
      </c>
    </row>
    <row r="158" spans="1:1" ht="120" x14ac:dyDescent="0.25">
      <c r="A158" s="5" t="s">
        <v>169</v>
      </c>
    </row>
    <row r="159" spans="1:1" ht="48" x14ac:dyDescent="0.25">
      <c r="A159" s="5" t="s">
        <v>170</v>
      </c>
    </row>
    <row r="162" spans="1:1" s="13" customFormat="1" ht="12" x14ac:dyDescent="0.2">
      <c r="A162" s="9" t="s">
        <v>171</v>
      </c>
    </row>
    <row r="164" spans="1:1" ht="96" x14ac:dyDescent="0.25">
      <c r="A164" s="5" t="s">
        <v>172</v>
      </c>
    </row>
    <row r="165" spans="1:1" ht="108" x14ac:dyDescent="0.25">
      <c r="A165" s="5" t="s">
        <v>173</v>
      </c>
    </row>
    <row r="166" spans="1:1" ht="24" x14ac:dyDescent="0.25">
      <c r="A166" s="5" t="s">
        <v>174</v>
      </c>
    </row>
    <row r="167" spans="1:1" ht="60" x14ac:dyDescent="0.25">
      <c r="A167" s="5" t="s">
        <v>175</v>
      </c>
    </row>
    <row r="168" spans="1:1" ht="36" x14ac:dyDescent="0.25">
      <c r="A168" s="5" t="s">
        <v>176</v>
      </c>
    </row>
    <row r="171" spans="1:1" s="13" customFormat="1" ht="12" x14ac:dyDescent="0.2">
      <c r="A171" s="9" t="s">
        <v>177</v>
      </c>
    </row>
    <row r="173" spans="1:1" ht="36" x14ac:dyDescent="0.25">
      <c r="A173" s="5" t="s">
        <v>178</v>
      </c>
    </row>
    <row r="174" spans="1:1" ht="24" x14ac:dyDescent="0.25">
      <c r="A174" s="5" t="s">
        <v>179</v>
      </c>
    </row>
    <row r="175" spans="1:1" ht="36" x14ac:dyDescent="0.25">
      <c r="A175" s="5" t="s">
        <v>180</v>
      </c>
    </row>
    <row r="176" spans="1:1" x14ac:dyDescent="0.25">
      <c r="A176" s="5" t="s">
        <v>181</v>
      </c>
    </row>
    <row r="177" spans="1:1" ht="48" x14ac:dyDescent="0.25">
      <c r="A177" s="5" t="s">
        <v>182</v>
      </c>
    </row>
    <row r="180" spans="1:1" s="13" customFormat="1" ht="12" x14ac:dyDescent="0.2">
      <c r="A180" s="9" t="s">
        <v>183</v>
      </c>
    </row>
    <row r="182" spans="1:1" ht="48" x14ac:dyDescent="0.25">
      <c r="A182" s="5" t="s">
        <v>184</v>
      </c>
    </row>
    <row r="183" spans="1:1" ht="24" x14ac:dyDescent="0.25">
      <c r="A183" s="5" t="s">
        <v>185</v>
      </c>
    </row>
    <row r="184" spans="1:1" ht="72" x14ac:dyDescent="0.25">
      <c r="A184" s="5" t="s">
        <v>186</v>
      </c>
    </row>
    <row r="185" spans="1:1" ht="36" x14ac:dyDescent="0.25">
      <c r="A185" s="5" t="s">
        <v>187</v>
      </c>
    </row>
    <row r="186" spans="1:1" ht="72" x14ac:dyDescent="0.25">
      <c r="A186" s="5" t="s">
        <v>188</v>
      </c>
    </row>
    <row r="187" spans="1:1" ht="48" x14ac:dyDescent="0.25">
      <c r="A187" s="5" t="s">
        <v>189</v>
      </c>
    </row>
    <row r="188" spans="1:1" ht="24" x14ac:dyDescent="0.25">
      <c r="A188" s="5" t="s">
        <v>190</v>
      </c>
    </row>
    <row r="189" spans="1:1" ht="24" x14ac:dyDescent="0.25">
      <c r="A189" s="5" t="s">
        <v>191</v>
      </c>
    </row>
    <row r="192" spans="1:1" s="13" customFormat="1" ht="12" x14ac:dyDescent="0.2">
      <c r="A192" s="9" t="s">
        <v>192</v>
      </c>
    </row>
    <row r="194" spans="1:1" ht="36" x14ac:dyDescent="0.25">
      <c r="A194" s="5" t="s">
        <v>193</v>
      </c>
    </row>
    <row r="195" spans="1:1" ht="24" x14ac:dyDescent="0.25">
      <c r="A195" s="5" t="s">
        <v>194</v>
      </c>
    </row>
    <row r="196" spans="1:1" ht="36" x14ac:dyDescent="0.25">
      <c r="A196" s="5" t="s">
        <v>195</v>
      </c>
    </row>
    <row r="199" spans="1:1" s="13" customFormat="1" ht="12" x14ac:dyDescent="0.2">
      <c r="A199" s="9" t="s">
        <v>196</v>
      </c>
    </row>
    <row r="201" spans="1:1" x14ac:dyDescent="0.25">
      <c r="A201" s="5" t="s">
        <v>197</v>
      </c>
    </row>
    <row r="202" spans="1:1" ht="24" x14ac:dyDescent="0.25">
      <c r="A202" s="5" t="s">
        <v>198</v>
      </c>
    </row>
    <row r="203" spans="1:1" ht="24" x14ac:dyDescent="0.25">
      <c r="A203" s="5" t="s">
        <v>199</v>
      </c>
    </row>
    <row r="204" spans="1:1" ht="24" x14ac:dyDescent="0.25">
      <c r="A204" s="5" t="s">
        <v>200</v>
      </c>
    </row>
    <row r="205" spans="1:1" ht="24" x14ac:dyDescent="0.25">
      <c r="A205" s="5" t="s">
        <v>201</v>
      </c>
    </row>
    <row r="206" spans="1:1" x14ac:dyDescent="0.25">
      <c r="A206" s="5" t="s">
        <v>202</v>
      </c>
    </row>
    <row r="207" spans="1:1" ht="24" x14ac:dyDescent="0.25">
      <c r="A207" s="5" t="s">
        <v>203</v>
      </c>
    </row>
    <row r="210" spans="1:1" s="13" customFormat="1" ht="12" x14ac:dyDescent="0.2">
      <c r="A210" s="9" t="s">
        <v>204</v>
      </c>
    </row>
    <row r="212" spans="1:1" ht="36" x14ac:dyDescent="0.25">
      <c r="A212" s="5" t="s">
        <v>205</v>
      </c>
    </row>
    <row r="213" spans="1:1" x14ac:dyDescent="0.25">
      <c r="A213" s="5" t="s">
        <v>206</v>
      </c>
    </row>
    <row r="214" spans="1:1" x14ac:dyDescent="0.25">
      <c r="A214" s="5" t="s">
        <v>232</v>
      </c>
    </row>
    <row r="215" spans="1:1" x14ac:dyDescent="0.25">
      <c r="A215" s="5" t="s">
        <v>233</v>
      </c>
    </row>
    <row r="216" spans="1:1" x14ac:dyDescent="0.25">
      <c r="A216" s="5" t="s">
        <v>234</v>
      </c>
    </row>
    <row r="217" spans="1:1" x14ac:dyDescent="0.25">
      <c r="A217" s="5" t="s">
        <v>235</v>
      </c>
    </row>
    <row r="218" spans="1:1" x14ac:dyDescent="0.25">
      <c r="A218" s="5" t="s">
        <v>236</v>
      </c>
    </row>
    <row r="219" spans="1:1" x14ac:dyDescent="0.25">
      <c r="A219" s="5" t="s">
        <v>237</v>
      </c>
    </row>
    <row r="220" spans="1:1" x14ac:dyDescent="0.25">
      <c r="A220" s="5" t="s">
        <v>229</v>
      </c>
    </row>
    <row r="223" spans="1:1" s="13" customFormat="1" ht="12" x14ac:dyDescent="0.2">
      <c r="A223" s="9" t="s">
        <v>207</v>
      </c>
    </row>
    <row r="225" spans="1:1" x14ac:dyDescent="0.25">
      <c r="A225" s="5" t="s">
        <v>208</v>
      </c>
    </row>
    <row r="226" spans="1:1" ht="48" x14ac:dyDescent="0.25">
      <c r="A226" s="5" t="s">
        <v>209</v>
      </c>
    </row>
    <row r="227" spans="1:1" x14ac:dyDescent="0.25">
      <c r="A227" s="5" t="s">
        <v>210</v>
      </c>
    </row>
    <row r="228" spans="1:1" ht="36" x14ac:dyDescent="0.25">
      <c r="A228" s="5" t="s">
        <v>211</v>
      </c>
    </row>
    <row r="229" spans="1:1" ht="48" x14ac:dyDescent="0.25">
      <c r="A229" s="5" t="s">
        <v>212</v>
      </c>
    </row>
    <row r="232" spans="1:1" s="13" customFormat="1" ht="12" x14ac:dyDescent="0.2">
      <c r="A232" s="9" t="s">
        <v>213</v>
      </c>
    </row>
    <row r="234" spans="1:1" ht="48" x14ac:dyDescent="0.25">
      <c r="A234" s="5" t="s">
        <v>214</v>
      </c>
    </row>
    <row r="235" spans="1:1" ht="36" x14ac:dyDescent="0.25">
      <c r="A235" s="5" t="s">
        <v>215</v>
      </c>
    </row>
    <row r="236" spans="1:1" ht="36" x14ac:dyDescent="0.25">
      <c r="A236" s="5" t="s">
        <v>216</v>
      </c>
    </row>
    <row r="237" spans="1:1" ht="60" x14ac:dyDescent="0.25">
      <c r="A237" s="5" t="s">
        <v>217</v>
      </c>
    </row>
    <row r="238" spans="1:1" ht="48" x14ac:dyDescent="0.25">
      <c r="A238" s="5" t="s">
        <v>218</v>
      </c>
    </row>
  </sheetData>
  <sheetProtection algorithmName="SHA-512" hashValue="vWZq2Ra7dhspwOFRZMdH/NOSXfYWnmpa28/yQ27xUb0/q5gPpPcj2UPAD5SpXRlmXNDH6KrlndqLwjn7Ju0b9A==" saltValue="ji85Lewgd8Gt9bliDMQT/A=="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orientation="portrait" r:id="rId1"/>
  <headerFooter>
    <oddHeader>&amp;L&amp;G&amp;R&amp;"Arial,Bold"&amp;7&amp;K0032FAGRAĐENJE, PROJEKTIRANJE I NADZOR&amp;"Arial,Regular"
Ulica grada Vukovara 43a,10000 Zagreb
OIB: 23141220773</oddHeader>
    <oddFooter>&amp;L&amp;9Naziv projekta: Cjelovita obnova Vile Ehrlich-Marić - II. dio
Građevina: Vila Ehrlich-Marić - Hrvatski muzej arhitekture HAZU
Lokacija: Ulica Ivana Gorana Kovačića 37, Zagreb, k.č.br. 839, k.o. Centar&amp;R&amp;"-,Bold"&amp;9&amp;A&amp;"-,Regular"
&amp;P /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352B-74A7-4470-897B-147714671D77}">
  <sheetPr>
    <tabColor theme="2"/>
  </sheetPr>
  <dimension ref="A1:H131"/>
  <sheetViews>
    <sheetView view="pageBreakPreview" zoomScaleNormal="115" zoomScaleSheetLayoutView="100" workbookViewId="0"/>
  </sheetViews>
  <sheetFormatPr defaultColWidth="8.7109375" defaultRowHeight="12" x14ac:dyDescent="0.2"/>
  <cols>
    <col min="1" max="2" width="3.5703125" style="72" customWidth="1"/>
    <col min="3" max="3" width="41.5703125" style="73" customWidth="1"/>
    <col min="4" max="4" width="4.5703125" style="74" customWidth="1"/>
    <col min="5" max="5" width="8.5703125" style="75" customWidth="1"/>
    <col min="6" max="6" width="10.5703125" style="79" customWidth="1"/>
    <col min="7" max="7" width="11.5703125" style="75" customWidth="1"/>
    <col min="8" max="16384" width="8.7109375" style="45"/>
  </cols>
  <sheetData>
    <row r="1" spans="1:7" x14ac:dyDescent="0.2">
      <c r="A1" s="61" t="s">
        <v>25</v>
      </c>
      <c r="B1" s="61" t="s">
        <v>26</v>
      </c>
      <c r="C1" s="62" t="s">
        <v>1</v>
      </c>
      <c r="D1" s="63" t="s">
        <v>27</v>
      </c>
      <c r="E1" s="64" t="s">
        <v>29</v>
      </c>
      <c r="F1" s="65" t="s">
        <v>28</v>
      </c>
      <c r="G1" s="64" t="s">
        <v>30</v>
      </c>
    </row>
    <row r="3" spans="1:7" s="71" customFormat="1" x14ac:dyDescent="0.2">
      <c r="A3" s="66" t="s">
        <v>2</v>
      </c>
      <c r="B3" s="66"/>
      <c r="C3" s="67" t="s">
        <v>390</v>
      </c>
      <c r="D3" s="68"/>
      <c r="E3" s="69"/>
      <c r="F3" s="70"/>
      <c r="G3" s="69"/>
    </row>
    <row r="5" spans="1:7" s="71" customFormat="1" x14ac:dyDescent="0.2">
      <c r="A5" s="66">
        <v>2</v>
      </c>
      <c r="B5" s="66"/>
      <c r="C5" s="67" t="s">
        <v>34</v>
      </c>
      <c r="D5" s="68"/>
      <c r="E5" s="69"/>
      <c r="F5" s="70"/>
      <c r="G5" s="69"/>
    </row>
    <row r="7" spans="1:7" x14ac:dyDescent="0.2">
      <c r="C7" s="73" t="s">
        <v>24</v>
      </c>
    </row>
    <row r="8" spans="1:7" ht="348" x14ac:dyDescent="0.2">
      <c r="C8" s="73" t="s">
        <v>379</v>
      </c>
    </row>
    <row r="9" spans="1:7" ht="300" x14ac:dyDescent="0.2">
      <c r="C9" s="73" t="s">
        <v>31</v>
      </c>
    </row>
    <row r="11" spans="1:7" x14ac:dyDescent="0.2">
      <c r="C11" s="77" t="s">
        <v>46</v>
      </c>
    </row>
    <row r="13" spans="1:7" ht="96" x14ac:dyDescent="0.2">
      <c r="A13" s="72">
        <v>2</v>
      </c>
      <c r="B13" s="87">
        <v>26</v>
      </c>
      <c r="C13" s="73" t="s">
        <v>409</v>
      </c>
    </row>
    <row r="14" spans="1:7" x14ac:dyDescent="0.2">
      <c r="B14" s="87" t="s">
        <v>387</v>
      </c>
      <c r="C14" s="73" t="s">
        <v>32</v>
      </c>
      <c r="D14" s="74" t="s">
        <v>4</v>
      </c>
      <c r="E14" s="75">
        <v>70</v>
      </c>
      <c r="G14" s="75">
        <f>E14*F14</f>
        <v>0</v>
      </c>
    </row>
    <row r="15" spans="1:7" x14ac:dyDescent="0.2">
      <c r="B15" s="87" t="s">
        <v>388</v>
      </c>
      <c r="C15" s="73" t="s">
        <v>33</v>
      </c>
      <c r="D15" s="74" t="s">
        <v>4</v>
      </c>
      <c r="E15" s="75">
        <v>40</v>
      </c>
      <c r="G15" s="75">
        <f>E15*F15</f>
        <v>0</v>
      </c>
    </row>
    <row r="17" spans="1:7" s="71" customFormat="1" x14ac:dyDescent="0.2">
      <c r="A17" s="66">
        <v>2</v>
      </c>
      <c r="B17" s="66"/>
      <c r="C17" s="67" t="str">
        <f>_xlfn.TEXTJOIN(" ",TRUE,C5,"ukupno:")</f>
        <v>Demontaža razgradnja i zaštita ukupno:</v>
      </c>
      <c r="D17" s="68"/>
      <c r="E17" s="69"/>
      <c r="F17" s="70"/>
      <c r="G17" s="69">
        <f>SUM(G6:G16)</f>
        <v>0</v>
      </c>
    </row>
    <row r="20" spans="1:7" s="71" customFormat="1" x14ac:dyDescent="0.2">
      <c r="A20" s="66">
        <v>4</v>
      </c>
      <c r="B20" s="66"/>
      <c r="C20" s="67" t="s">
        <v>6</v>
      </c>
      <c r="D20" s="68"/>
      <c r="E20" s="69"/>
      <c r="F20" s="70"/>
      <c r="G20" s="69"/>
    </row>
    <row r="22" spans="1:7" x14ac:dyDescent="0.2">
      <c r="C22" s="73" t="s">
        <v>24</v>
      </c>
    </row>
    <row r="23" spans="1:7" ht="348" x14ac:dyDescent="0.2">
      <c r="C23" s="73" t="s">
        <v>380</v>
      </c>
    </row>
    <row r="24" spans="1:7" ht="300" x14ac:dyDescent="0.2">
      <c r="C24" s="73" t="s">
        <v>381</v>
      </c>
    </row>
    <row r="26" spans="1:7" ht="108" x14ac:dyDescent="0.2">
      <c r="A26" s="72">
        <v>4</v>
      </c>
      <c r="B26" s="87">
        <v>6</v>
      </c>
      <c r="C26" s="73" t="s">
        <v>410</v>
      </c>
    </row>
    <row r="27" spans="1:7" x14ac:dyDescent="0.2">
      <c r="B27" s="87" t="s">
        <v>387</v>
      </c>
      <c r="C27" s="73" t="s">
        <v>7</v>
      </c>
      <c r="D27" s="74" t="s">
        <v>5</v>
      </c>
      <c r="E27" s="78">
        <v>20</v>
      </c>
      <c r="G27" s="75">
        <f>E27*F27</f>
        <v>0</v>
      </c>
    </row>
    <row r="28" spans="1:7" x14ac:dyDescent="0.2">
      <c r="B28" s="87" t="s">
        <v>388</v>
      </c>
      <c r="C28" s="73" t="s">
        <v>47</v>
      </c>
      <c r="D28" s="74" t="s">
        <v>9</v>
      </c>
      <c r="E28" s="78">
        <v>2400</v>
      </c>
      <c r="G28" s="75">
        <f>E28*F28</f>
        <v>0</v>
      </c>
    </row>
    <row r="29" spans="1:7" x14ac:dyDescent="0.2">
      <c r="B29" s="87" t="s">
        <v>389</v>
      </c>
      <c r="C29" s="73" t="s">
        <v>8</v>
      </c>
      <c r="D29" s="74" t="s">
        <v>4</v>
      </c>
      <c r="E29" s="78">
        <v>75</v>
      </c>
      <c r="G29" s="75">
        <f>E29*F29</f>
        <v>0</v>
      </c>
    </row>
    <row r="31" spans="1:7" ht="72" x14ac:dyDescent="0.2">
      <c r="A31" s="72">
        <v>4</v>
      </c>
      <c r="B31" s="87">
        <v>14</v>
      </c>
      <c r="C31" s="73" t="s">
        <v>382</v>
      </c>
      <c r="D31" s="74" t="s">
        <v>5</v>
      </c>
      <c r="E31" s="78">
        <v>100</v>
      </c>
      <c r="G31" s="75">
        <f>E31*F31</f>
        <v>0</v>
      </c>
    </row>
    <row r="33" spans="1:7" s="71" customFormat="1" x14ac:dyDescent="0.2">
      <c r="A33" s="66">
        <v>4</v>
      </c>
      <c r="B33" s="66"/>
      <c r="C33" s="67" t="str">
        <f>_xlfn.TEXTJOIN(" ",TRUE,C20,"ukupno:")</f>
        <v>Betonski i armirano-betonski radovi ukupno:</v>
      </c>
      <c r="D33" s="68"/>
      <c r="E33" s="69"/>
      <c r="F33" s="70"/>
      <c r="G33" s="69">
        <f>SUM(G21:G32)</f>
        <v>0</v>
      </c>
    </row>
    <row r="36" spans="1:7" s="71" customFormat="1" x14ac:dyDescent="0.2">
      <c r="A36" s="66">
        <v>8</v>
      </c>
      <c r="B36" s="66"/>
      <c r="C36" s="67" t="s">
        <v>10</v>
      </c>
      <c r="D36" s="68"/>
      <c r="E36" s="69"/>
      <c r="F36" s="70"/>
      <c r="G36" s="69"/>
    </row>
    <row r="38" spans="1:7" x14ac:dyDescent="0.2">
      <c r="C38" s="73" t="s">
        <v>24</v>
      </c>
    </row>
    <row r="39" spans="1:7" ht="276" x14ac:dyDescent="0.2">
      <c r="C39" s="73" t="s">
        <v>35</v>
      </c>
    </row>
    <row r="41" spans="1:7" ht="84" x14ac:dyDescent="0.2">
      <c r="A41" s="72">
        <v>8</v>
      </c>
      <c r="B41" s="87">
        <v>7</v>
      </c>
      <c r="C41" s="73" t="s">
        <v>383</v>
      </c>
      <c r="D41" s="74" t="s">
        <v>4</v>
      </c>
      <c r="E41" s="78">
        <v>900</v>
      </c>
      <c r="F41" s="76"/>
      <c r="G41" s="75">
        <f>E41*F41</f>
        <v>0</v>
      </c>
    </row>
    <row r="42" spans="1:7" x14ac:dyDescent="0.2">
      <c r="E42" s="78"/>
    </row>
    <row r="43" spans="1:7" ht="204" x14ac:dyDescent="0.2">
      <c r="A43" s="72">
        <v>8</v>
      </c>
      <c r="B43" s="87">
        <v>8</v>
      </c>
      <c r="C43" s="25" t="s">
        <v>384</v>
      </c>
    </row>
    <row r="44" spans="1:7" x14ac:dyDescent="0.2">
      <c r="B44" s="87" t="s">
        <v>387</v>
      </c>
      <c r="C44" s="73" t="s">
        <v>50</v>
      </c>
      <c r="D44" s="74" t="s">
        <v>4</v>
      </c>
      <c r="E44" s="78">
        <v>40</v>
      </c>
      <c r="G44" s="75">
        <f t="shared" ref="G44:G45" si="0">E44*F44</f>
        <v>0</v>
      </c>
    </row>
    <row r="45" spans="1:7" x14ac:dyDescent="0.2">
      <c r="B45" s="87" t="s">
        <v>388</v>
      </c>
      <c r="C45" s="73" t="s">
        <v>246</v>
      </c>
      <c r="D45" s="74" t="s">
        <v>4</v>
      </c>
      <c r="E45" s="78">
        <v>80</v>
      </c>
      <c r="G45" s="75">
        <f t="shared" si="0"/>
        <v>0</v>
      </c>
    </row>
    <row r="46" spans="1:7" x14ac:dyDescent="0.2">
      <c r="E46" s="78"/>
    </row>
    <row r="47" spans="1:7" ht="204" x14ac:dyDescent="0.2">
      <c r="A47" s="72">
        <v>8</v>
      </c>
      <c r="B47" s="87">
        <v>9</v>
      </c>
      <c r="C47" s="25" t="s">
        <v>385</v>
      </c>
    </row>
    <row r="48" spans="1:7" x14ac:dyDescent="0.2">
      <c r="B48" s="87" t="s">
        <v>387</v>
      </c>
      <c r="C48" s="73" t="s">
        <v>50</v>
      </c>
      <c r="D48" s="74" t="s">
        <v>4</v>
      </c>
      <c r="E48" s="78">
        <v>140</v>
      </c>
      <c r="G48" s="75">
        <f t="shared" ref="G48:G49" si="1">E48*F48</f>
        <v>0</v>
      </c>
    </row>
    <row r="49" spans="1:7" x14ac:dyDescent="0.2">
      <c r="B49" s="87" t="s">
        <v>388</v>
      </c>
      <c r="C49" s="73" t="s">
        <v>48</v>
      </c>
      <c r="D49" s="74" t="s">
        <v>4</v>
      </c>
      <c r="E49" s="78">
        <v>280</v>
      </c>
      <c r="G49" s="75">
        <f t="shared" si="1"/>
        <v>0</v>
      </c>
    </row>
    <row r="50" spans="1:7" x14ac:dyDescent="0.2">
      <c r="E50" s="78"/>
    </row>
    <row r="51" spans="1:7" ht="72" x14ac:dyDescent="0.2">
      <c r="A51" s="72">
        <v>8</v>
      </c>
      <c r="B51" s="87">
        <v>10</v>
      </c>
      <c r="C51" s="73" t="s">
        <v>386</v>
      </c>
      <c r="D51" s="74" t="s">
        <v>4</v>
      </c>
      <c r="E51" s="78">
        <v>110</v>
      </c>
      <c r="G51" s="75">
        <f t="shared" ref="G51" si="2">E51*F51</f>
        <v>0</v>
      </c>
    </row>
    <row r="52" spans="1:7" x14ac:dyDescent="0.2">
      <c r="E52" s="78"/>
    </row>
    <row r="53" spans="1:7" ht="60" x14ac:dyDescent="0.2">
      <c r="A53" s="72">
        <v>8</v>
      </c>
      <c r="B53" s="87">
        <v>11</v>
      </c>
      <c r="C53" s="73" t="s">
        <v>402</v>
      </c>
      <c r="D53" s="74" t="s">
        <v>4</v>
      </c>
      <c r="E53" s="78">
        <v>110</v>
      </c>
      <c r="G53" s="75">
        <f t="shared" ref="G53" si="3">E53*F53</f>
        <v>0</v>
      </c>
    </row>
    <row r="54" spans="1:7" x14ac:dyDescent="0.2">
      <c r="E54" s="78"/>
    </row>
    <row r="55" spans="1:7" ht="144" x14ac:dyDescent="0.2">
      <c r="A55" s="72">
        <v>8</v>
      </c>
      <c r="B55" s="87">
        <v>14</v>
      </c>
      <c r="C55" s="73" t="s">
        <v>36</v>
      </c>
      <c r="D55" s="74" t="s">
        <v>4</v>
      </c>
      <c r="E55" s="78">
        <v>600</v>
      </c>
      <c r="G55" s="75">
        <f>E55*F55</f>
        <v>0</v>
      </c>
    </row>
    <row r="57" spans="1:7" s="71" customFormat="1" x14ac:dyDescent="0.2">
      <c r="A57" s="66">
        <v>8</v>
      </c>
      <c r="B57" s="66"/>
      <c r="C57" s="67" t="str">
        <f>_xlfn.TEXTJOIN(" ",TRUE,C36,"ukupno:")</f>
        <v>Izolaterski radovi ukupno:</v>
      </c>
      <c r="D57" s="68"/>
      <c r="E57" s="69"/>
      <c r="F57" s="70"/>
      <c r="G57" s="69">
        <f>SUM(G37:G56)</f>
        <v>0</v>
      </c>
    </row>
    <row r="60" spans="1:7" s="71" customFormat="1" x14ac:dyDescent="0.2">
      <c r="A60" s="66">
        <v>11</v>
      </c>
      <c r="B60" s="66"/>
      <c r="C60" s="67" t="s">
        <v>37</v>
      </c>
      <c r="D60" s="68"/>
      <c r="E60" s="69"/>
      <c r="F60" s="70"/>
      <c r="G60" s="69"/>
    </row>
    <row r="62" spans="1:7" x14ac:dyDescent="0.2">
      <c r="C62" s="73" t="s">
        <v>24</v>
      </c>
    </row>
    <row r="63" spans="1:7" ht="276" x14ac:dyDescent="0.2">
      <c r="C63" s="73" t="s">
        <v>38</v>
      </c>
    </row>
    <row r="64" spans="1:7" ht="216" x14ac:dyDescent="0.2">
      <c r="C64" s="73" t="s">
        <v>408</v>
      </c>
    </row>
    <row r="66" spans="1:7" ht="180" x14ac:dyDescent="0.2">
      <c r="A66" s="72">
        <v>11</v>
      </c>
      <c r="B66" s="87">
        <v>4</v>
      </c>
      <c r="C66" s="73" t="s">
        <v>397</v>
      </c>
      <c r="D66" s="74" t="s">
        <v>4</v>
      </c>
      <c r="E66" s="75">
        <v>420</v>
      </c>
      <c r="G66" s="75">
        <f>E66*F66</f>
        <v>0</v>
      </c>
    </row>
    <row r="68" spans="1:7" ht="180" x14ac:dyDescent="0.2">
      <c r="A68" s="72">
        <v>11</v>
      </c>
      <c r="B68" s="87">
        <v>5</v>
      </c>
      <c r="C68" s="73" t="s">
        <v>398</v>
      </c>
      <c r="D68" s="74" t="s">
        <v>4</v>
      </c>
      <c r="E68" s="75">
        <v>100</v>
      </c>
      <c r="G68" s="75">
        <f>E68*F68</f>
        <v>0</v>
      </c>
    </row>
    <row r="69" spans="1:7" x14ac:dyDescent="0.2">
      <c r="C69" s="25"/>
    </row>
    <row r="70" spans="1:7" ht="168" x14ac:dyDescent="0.2">
      <c r="A70" s="72">
        <v>11</v>
      </c>
      <c r="B70" s="87">
        <v>10</v>
      </c>
      <c r="C70" s="73" t="s">
        <v>396</v>
      </c>
      <c r="D70" s="74" t="s">
        <v>4</v>
      </c>
      <c r="E70" s="75">
        <v>50</v>
      </c>
      <c r="G70" s="75">
        <f>E70*F70</f>
        <v>0</v>
      </c>
    </row>
    <row r="71" spans="1:7" x14ac:dyDescent="0.2">
      <c r="C71" s="80"/>
      <c r="D71" s="82"/>
      <c r="E71" s="81"/>
    </row>
    <row r="72" spans="1:7" s="71" customFormat="1" x14ac:dyDescent="0.2">
      <c r="A72" s="66">
        <v>11</v>
      </c>
      <c r="B72" s="66"/>
      <c r="C72" s="67" t="str">
        <f>_xlfn.TEXTJOIN(" ",TRUE,C60,"ukupno:")</f>
        <v>Gipsarski radovi ukupno:</v>
      </c>
      <c r="D72" s="68"/>
      <c r="E72" s="69"/>
      <c r="F72" s="70"/>
      <c r="G72" s="69">
        <f>SUM(G61:G71)</f>
        <v>0</v>
      </c>
    </row>
    <row r="75" spans="1:7" s="71" customFormat="1" x14ac:dyDescent="0.2">
      <c r="A75" s="66">
        <v>13</v>
      </c>
      <c r="B75" s="66"/>
      <c r="C75" s="67" t="s">
        <v>39</v>
      </c>
      <c r="D75" s="68"/>
      <c r="E75" s="69"/>
      <c r="F75" s="70"/>
      <c r="G75" s="69"/>
    </row>
    <row r="77" spans="1:7" x14ac:dyDescent="0.2">
      <c r="C77" s="73" t="s">
        <v>24</v>
      </c>
    </row>
    <row r="78" spans="1:7" ht="276" x14ac:dyDescent="0.2">
      <c r="C78" s="73" t="s">
        <v>40</v>
      </c>
    </row>
    <row r="79" spans="1:7" ht="252" x14ac:dyDescent="0.2">
      <c r="C79" s="73" t="s">
        <v>41</v>
      </c>
    </row>
    <row r="81" spans="1:8" ht="156" x14ac:dyDescent="0.2">
      <c r="A81" s="72">
        <v>13</v>
      </c>
      <c r="B81" s="87">
        <v>4</v>
      </c>
      <c r="C81" s="73" t="s">
        <v>49</v>
      </c>
      <c r="D81" s="74" t="s">
        <v>4</v>
      </c>
      <c r="E81" s="75">
        <v>98</v>
      </c>
      <c r="G81" s="75">
        <f>E81*F81</f>
        <v>0</v>
      </c>
    </row>
    <row r="83" spans="1:8" s="71" customFormat="1" x14ac:dyDescent="0.2">
      <c r="A83" s="66">
        <v>13</v>
      </c>
      <c r="B83" s="66"/>
      <c r="C83" s="67" t="str">
        <f>_xlfn.TEXTJOIN(" ",TRUE,C75,"ukupno:")</f>
        <v>Kamenarski radovi ukupno:</v>
      </c>
      <c r="D83" s="68"/>
      <c r="E83" s="69"/>
      <c r="F83" s="70"/>
      <c r="G83" s="69">
        <f>SUM(G76:G82)</f>
        <v>0</v>
      </c>
    </row>
    <row r="86" spans="1:8" s="71" customFormat="1" x14ac:dyDescent="0.2">
      <c r="A86" s="66">
        <v>14</v>
      </c>
      <c r="B86" s="66"/>
      <c r="C86" s="67" t="s">
        <v>11</v>
      </c>
      <c r="D86" s="68"/>
      <c r="E86" s="69"/>
      <c r="F86" s="70"/>
      <c r="G86" s="69"/>
    </row>
    <row r="88" spans="1:8" x14ac:dyDescent="0.2">
      <c r="C88" s="73" t="s">
        <v>24</v>
      </c>
    </row>
    <row r="89" spans="1:8" ht="276" x14ac:dyDescent="0.2">
      <c r="C89" s="73" t="s">
        <v>42</v>
      </c>
    </row>
    <row r="90" spans="1:8" ht="336" x14ac:dyDescent="0.2">
      <c r="C90" s="73" t="s">
        <v>43</v>
      </c>
    </row>
    <row r="91" spans="1:8" ht="108" x14ac:dyDescent="0.2">
      <c r="C91" s="73" t="s">
        <v>393</v>
      </c>
      <c r="D91" s="83"/>
      <c r="E91" s="83"/>
      <c r="F91" s="83"/>
      <c r="G91" s="83"/>
      <c r="H91" s="83"/>
    </row>
    <row r="92" spans="1:8" ht="48" x14ac:dyDescent="0.2">
      <c r="C92" s="73" t="s">
        <v>394</v>
      </c>
      <c r="D92" s="84"/>
      <c r="E92" s="84"/>
      <c r="F92" s="84"/>
      <c r="G92" s="84"/>
      <c r="H92" s="84"/>
    </row>
    <row r="93" spans="1:8" ht="108" x14ac:dyDescent="0.2">
      <c r="C93" s="73" t="s">
        <v>395</v>
      </c>
      <c r="D93" s="85"/>
      <c r="E93" s="85"/>
      <c r="F93" s="85"/>
      <c r="G93" s="85"/>
      <c r="H93" s="85"/>
    </row>
    <row r="95" spans="1:8" ht="276" x14ac:dyDescent="0.2">
      <c r="A95" s="72">
        <v>14</v>
      </c>
      <c r="B95" s="87">
        <v>20</v>
      </c>
      <c r="C95" s="25" t="s">
        <v>392</v>
      </c>
      <c r="D95" s="74" t="s">
        <v>0</v>
      </c>
      <c r="E95" s="78">
        <v>15</v>
      </c>
      <c r="G95" s="75">
        <f>E95*F95</f>
        <v>0</v>
      </c>
    </row>
    <row r="97" spans="1:7" s="71" customFormat="1" x14ac:dyDescent="0.2">
      <c r="A97" s="66">
        <v>14</v>
      </c>
      <c r="B97" s="66"/>
      <c r="C97" s="67" t="str">
        <f>_xlfn.TEXTJOIN(" ",TRUE,C86,"ukupno:")</f>
        <v>Stolarski radovi ukupno:</v>
      </c>
      <c r="D97" s="68"/>
      <c r="E97" s="69"/>
      <c r="F97" s="70"/>
      <c r="G97" s="69">
        <f>SUM(G87:G96)</f>
        <v>0</v>
      </c>
    </row>
    <row r="100" spans="1:7" s="71" customFormat="1" x14ac:dyDescent="0.2">
      <c r="A100" s="66">
        <v>16</v>
      </c>
      <c r="B100" s="66"/>
      <c r="C100" s="67" t="s">
        <v>13</v>
      </c>
      <c r="D100" s="68"/>
      <c r="E100" s="69"/>
      <c r="F100" s="70"/>
      <c r="G100" s="69"/>
    </row>
    <row r="102" spans="1:7" x14ac:dyDescent="0.2">
      <c r="C102" s="73" t="s">
        <v>24</v>
      </c>
    </row>
    <row r="103" spans="1:7" ht="409.5" x14ac:dyDescent="0.2">
      <c r="C103" s="73" t="s">
        <v>44</v>
      </c>
    </row>
    <row r="104" spans="1:7" ht="108" x14ac:dyDescent="0.2">
      <c r="C104" s="73" t="s">
        <v>45</v>
      </c>
    </row>
    <row r="106" spans="1:7" ht="228" x14ac:dyDescent="0.2">
      <c r="A106" s="72">
        <v>16</v>
      </c>
      <c r="B106" s="87">
        <v>10</v>
      </c>
      <c r="C106" s="25" t="s">
        <v>401</v>
      </c>
      <c r="E106" s="78"/>
    </row>
    <row r="107" spans="1:7" x14ac:dyDescent="0.2">
      <c r="B107" s="87" t="s">
        <v>387</v>
      </c>
      <c r="C107" s="73" t="s">
        <v>399</v>
      </c>
      <c r="D107" s="74" t="s">
        <v>4</v>
      </c>
      <c r="E107" s="78">
        <v>10</v>
      </c>
      <c r="G107" s="75">
        <f>E107*F107</f>
        <v>0</v>
      </c>
    </row>
    <row r="108" spans="1:7" x14ac:dyDescent="0.2">
      <c r="B108" s="87" t="s">
        <v>388</v>
      </c>
      <c r="C108" s="73" t="s">
        <v>400</v>
      </c>
      <c r="D108" s="74" t="s">
        <v>4</v>
      </c>
      <c r="E108" s="78">
        <v>15</v>
      </c>
      <c r="G108" s="75">
        <f>E108*F108</f>
        <v>0</v>
      </c>
    </row>
    <row r="110" spans="1:7" s="71" customFormat="1" x14ac:dyDescent="0.2">
      <c r="A110" s="66">
        <v>16</v>
      </c>
      <c r="B110" s="66"/>
      <c r="C110" s="67" t="str">
        <f>_xlfn.TEXTJOIN(" ",TRUE,C100,"ukupno:")</f>
        <v>Bravarski radovi ukupno:</v>
      </c>
      <c r="D110" s="68"/>
      <c r="E110" s="69"/>
      <c r="F110" s="70"/>
      <c r="G110" s="69">
        <f>SUM(G101:G109)</f>
        <v>0</v>
      </c>
    </row>
    <row r="113" spans="1:7" s="71" customFormat="1" ht="14.45" customHeight="1" x14ac:dyDescent="0.2">
      <c r="A113" s="86"/>
      <c r="B113" s="86"/>
      <c r="C113" s="86" t="str">
        <f>_xlfn.TEXTJOIN(" - ",TRUE,"REKAPITULACIJA",C$3)</f>
        <v>REKAPITULACIJA - GRAĐEVINSKO-OBRTNIČKI RADOVI</v>
      </c>
      <c r="D113" s="86"/>
      <c r="E113" s="86"/>
      <c r="F113" s="86"/>
      <c r="G113" s="86"/>
    </row>
    <row r="117" spans="1:7" x14ac:dyDescent="0.2">
      <c r="A117" s="72">
        <v>2</v>
      </c>
      <c r="C117" s="73" t="str">
        <f>C5</f>
        <v>Demontaža razgradnja i zaštita</v>
      </c>
      <c r="G117" s="75">
        <f>G17</f>
        <v>0</v>
      </c>
    </row>
    <row r="119" spans="1:7" x14ac:dyDescent="0.2">
      <c r="A119" s="72">
        <v>4</v>
      </c>
      <c r="C119" s="73" t="str">
        <f>C20</f>
        <v>Betonski i armirano-betonski radovi</v>
      </c>
      <c r="G119" s="75">
        <f>G33</f>
        <v>0</v>
      </c>
    </row>
    <row r="121" spans="1:7" x14ac:dyDescent="0.2">
      <c r="A121" s="72">
        <v>8</v>
      </c>
      <c r="C121" s="73" t="str">
        <f>C36</f>
        <v>Izolaterski radovi</v>
      </c>
      <c r="G121" s="75">
        <f>G57</f>
        <v>0</v>
      </c>
    </row>
    <row r="123" spans="1:7" x14ac:dyDescent="0.2">
      <c r="A123" s="72">
        <v>11</v>
      </c>
      <c r="C123" s="73" t="str">
        <f>C60</f>
        <v>Gipsarski radovi</v>
      </c>
      <c r="G123" s="75">
        <f>G72</f>
        <v>0</v>
      </c>
    </row>
    <row r="125" spans="1:7" x14ac:dyDescent="0.2">
      <c r="A125" s="72">
        <v>13</v>
      </c>
      <c r="C125" s="73" t="str">
        <f>C75</f>
        <v>Kamenarski radovi</v>
      </c>
      <c r="G125" s="75">
        <f>G83</f>
        <v>0</v>
      </c>
    </row>
    <row r="127" spans="1:7" x14ac:dyDescent="0.2">
      <c r="A127" s="72">
        <v>14</v>
      </c>
      <c r="C127" s="73" t="str">
        <f>C86</f>
        <v>Stolarski radovi</v>
      </c>
      <c r="G127" s="75">
        <f>G97</f>
        <v>0</v>
      </c>
    </row>
    <row r="129" spans="1:7" x14ac:dyDescent="0.2">
      <c r="A129" s="72">
        <v>16</v>
      </c>
      <c r="C129" s="73" t="str">
        <f>C100</f>
        <v>Bravarski radovi</v>
      </c>
      <c r="G129" s="75">
        <f>G110</f>
        <v>0</v>
      </c>
    </row>
    <row r="131" spans="1:7" s="71" customFormat="1" x14ac:dyDescent="0.2">
      <c r="A131" s="66" t="s">
        <v>2</v>
      </c>
      <c r="B131" s="66"/>
      <c r="C131" s="67" t="str">
        <f>_xlfn.TEXTJOIN(" ",TRUE,C$3,"UKUPNO")</f>
        <v>GRAĐEVINSKO-OBRTNIČKI RADOVI UKUPNO</v>
      </c>
      <c r="D131" s="68"/>
      <c r="E131" s="69"/>
      <c r="F131" s="70"/>
      <c r="G131" s="69">
        <f>SUM(G116:G130)</f>
        <v>0</v>
      </c>
    </row>
  </sheetData>
  <sheetProtection algorithmName="SHA-512" hashValue="d530nqFqw/bbp/sjJ8UNkeyNopdKlTSAdv1VOv3DM8sKX7WtXJLcWa7/JLgt9+QFriM7G3NtUf/zpdpEX9GRsA==" saltValue="eO+IDL2ZZWPKUxY+Y82cCw=="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orientation="portrait" r:id="rId1"/>
  <headerFooter>
    <oddHeader>&amp;L&amp;G&amp;R&amp;"Arial,Bold"&amp;7&amp;K0032FAGRAĐENJE, PROJEKTIRANJE I NADZOR&amp;"Arial,Regular"
Ulica grada Vukovara 43a,10000 Zagreb
OIB: 23141220773</oddHeader>
    <oddFooter>&amp;L&amp;9Naziv projekta: Cjelovita obnova Vile Ehrlich-Marić - II. dio
Građevina: Vila Ehrlich-Marić - Hrvatski muzej arhitekture HAZU
Lokacija: Ulica Ivana Gorana Kovačića 37, Zagreb, k.č.br. 839, k.o. Centar&amp;R&amp;"-,Bold"&amp;9&amp;A&amp;"-,Regular"
&amp;P / &amp;N</oddFooter>
  </headerFooter>
  <rowBreaks count="7" manualBreakCount="7">
    <brk id="18" max="16383" man="1"/>
    <brk id="34" max="6" man="1"/>
    <brk id="58" max="6" man="1"/>
    <brk id="73" max="16383" man="1"/>
    <brk id="84" max="16383" man="1"/>
    <brk id="98" max="6" man="1"/>
    <brk id="111" min="1" max="6"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9A53B-1ACE-4F80-B0B4-2CD2050DEA29}">
  <dimension ref="A1:I123"/>
  <sheetViews>
    <sheetView view="pageBreakPreview" zoomScaleNormal="120" zoomScaleSheetLayoutView="100" workbookViewId="0">
      <selection activeCell="F2" sqref="F2"/>
    </sheetView>
  </sheetViews>
  <sheetFormatPr defaultRowHeight="12" x14ac:dyDescent="0.2"/>
  <cols>
    <col min="1" max="2" width="3.5703125" style="33" customWidth="1"/>
    <col min="3" max="3" width="41.5703125" style="7" customWidth="1"/>
    <col min="4" max="4" width="4.5703125" style="34" customWidth="1"/>
    <col min="5" max="5" width="8.5703125" style="35" customWidth="1"/>
    <col min="6" max="6" width="10.5703125" style="36" customWidth="1"/>
    <col min="7" max="7" width="11.5703125" style="35" customWidth="1"/>
    <col min="8" max="251" width="8.7109375" style="42"/>
    <col min="252" max="252" width="5.7109375" style="42" customWidth="1"/>
    <col min="253" max="253" width="60.7109375" style="42" customWidth="1"/>
    <col min="254" max="254" width="8.7109375" style="42"/>
    <col min="255" max="255" width="9.7109375" style="42" customWidth="1"/>
    <col min="256" max="256" width="3.7109375" style="42" customWidth="1"/>
    <col min="257" max="258" width="10.7109375" style="42" customWidth="1"/>
    <col min="259" max="259" width="9.28515625" style="42" customWidth="1"/>
    <col min="260" max="507" width="8.7109375" style="42"/>
    <col min="508" max="508" width="5.7109375" style="42" customWidth="1"/>
    <col min="509" max="509" width="60.7109375" style="42" customWidth="1"/>
    <col min="510" max="510" width="8.7109375" style="42"/>
    <col min="511" max="511" width="9.7109375" style="42" customWidth="1"/>
    <col min="512" max="512" width="3.7109375" style="42" customWidth="1"/>
    <col min="513" max="514" width="10.7109375" style="42" customWidth="1"/>
    <col min="515" max="515" width="9.28515625" style="42" customWidth="1"/>
    <col min="516" max="763" width="8.7109375" style="42"/>
    <col min="764" max="764" width="5.7109375" style="42" customWidth="1"/>
    <col min="765" max="765" width="60.7109375" style="42" customWidth="1"/>
    <col min="766" max="766" width="8.7109375" style="42"/>
    <col min="767" max="767" width="9.7109375" style="42" customWidth="1"/>
    <col min="768" max="768" width="3.7109375" style="42" customWidth="1"/>
    <col min="769" max="770" width="10.7109375" style="42" customWidth="1"/>
    <col min="771" max="771" width="9.28515625" style="42" customWidth="1"/>
    <col min="772" max="1019" width="8.7109375" style="42"/>
    <col min="1020" max="1020" width="5.7109375" style="42" customWidth="1"/>
    <col min="1021" max="1021" width="60.7109375" style="42" customWidth="1"/>
    <col min="1022" max="1022" width="8.7109375" style="42"/>
    <col min="1023" max="1023" width="9.7109375" style="42" customWidth="1"/>
    <col min="1024" max="1024" width="3.7109375" style="42" customWidth="1"/>
    <col min="1025" max="1026" width="10.7109375" style="42" customWidth="1"/>
    <col min="1027" max="1027" width="9.28515625" style="42" customWidth="1"/>
    <col min="1028" max="1275" width="8.7109375" style="42"/>
    <col min="1276" max="1276" width="5.7109375" style="42" customWidth="1"/>
    <col min="1277" max="1277" width="60.7109375" style="42" customWidth="1"/>
    <col min="1278" max="1278" width="8.7109375" style="42"/>
    <col min="1279" max="1279" width="9.7109375" style="42" customWidth="1"/>
    <col min="1280" max="1280" width="3.7109375" style="42" customWidth="1"/>
    <col min="1281" max="1282" width="10.7109375" style="42" customWidth="1"/>
    <col min="1283" max="1283" width="9.28515625" style="42" customWidth="1"/>
    <col min="1284" max="1531" width="8.7109375" style="42"/>
    <col min="1532" max="1532" width="5.7109375" style="42" customWidth="1"/>
    <col min="1533" max="1533" width="60.7109375" style="42" customWidth="1"/>
    <col min="1534" max="1534" width="8.7109375" style="42"/>
    <col min="1535" max="1535" width="9.7109375" style="42" customWidth="1"/>
    <col min="1536" max="1536" width="3.7109375" style="42" customWidth="1"/>
    <col min="1537" max="1538" width="10.7109375" style="42" customWidth="1"/>
    <col min="1539" max="1539" width="9.28515625" style="42" customWidth="1"/>
    <col min="1540" max="1787" width="8.7109375" style="42"/>
    <col min="1788" max="1788" width="5.7109375" style="42" customWidth="1"/>
    <col min="1789" max="1789" width="60.7109375" style="42" customWidth="1"/>
    <col min="1790" max="1790" width="8.7109375" style="42"/>
    <col min="1791" max="1791" width="9.7109375" style="42" customWidth="1"/>
    <col min="1792" max="1792" width="3.7109375" style="42" customWidth="1"/>
    <col min="1793" max="1794" width="10.7109375" style="42" customWidth="1"/>
    <col min="1795" max="1795" width="9.28515625" style="42" customWidth="1"/>
    <col min="1796" max="2043" width="8.7109375" style="42"/>
    <col min="2044" max="2044" width="5.7109375" style="42" customWidth="1"/>
    <col min="2045" max="2045" width="60.7109375" style="42" customWidth="1"/>
    <col min="2046" max="2046" width="8.7109375" style="42"/>
    <col min="2047" max="2047" width="9.7109375" style="42" customWidth="1"/>
    <col min="2048" max="2048" width="3.7109375" style="42" customWidth="1"/>
    <col min="2049" max="2050" width="10.7109375" style="42" customWidth="1"/>
    <col min="2051" max="2051" width="9.28515625" style="42" customWidth="1"/>
    <col min="2052" max="2299" width="8.7109375" style="42"/>
    <col min="2300" max="2300" width="5.7109375" style="42" customWidth="1"/>
    <col min="2301" max="2301" width="60.7109375" style="42" customWidth="1"/>
    <col min="2302" max="2302" width="8.7109375" style="42"/>
    <col min="2303" max="2303" width="9.7109375" style="42" customWidth="1"/>
    <col min="2304" max="2304" width="3.7109375" style="42" customWidth="1"/>
    <col min="2305" max="2306" width="10.7109375" style="42" customWidth="1"/>
    <col min="2307" max="2307" width="9.28515625" style="42" customWidth="1"/>
    <col min="2308" max="2555" width="8.7109375" style="42"/>
    <col min="2556" max="2556" width="5.7109375" style="42" customWidth="1"/>
    <col min="2557" max="2557" width="60.7109375" style="42" customWidth="1"/>
    <col min="2558" max="2558" width="8.7109375" style="42"/>
    <col min="2559" max="2559" width="9.7109375" style="42" customWidth="1"/>
    <col min="2560" max="2560" width="3.7109375" style="42" customWidth="1"/>
    <col min="2561" max="2562" width="10.7109375" style="42" customWidth="1"/>
    <col min="2563" max="2563" width="9.28515625" style="42" customWidth="1"/>
    <col min="2564" max="2811" width="8.7109375" style="42"/>
    <col min="2812" max="2812" width="5.7109375" style="42" customWidth="1"/>
    <col min="2813" max="2813" width="60.7109375" style="42" customWidth="1"/>
    <col min="2814" max="2814" width="8.7109375" style="42"/>
    <col min="2815" max="2815" width="9.7109375" style="42" customWidth="1"/>
    <col min="2816" max="2816" width="3.7109375" style="42" customWidth="1"/>
    <col min="2817" max="2818" width="10.7109375" style="42" customWidth="1"/>
    <col min="2819" max="2819" width="9.28515625" style="42" customWidth="1"/>
    <col min="2820" max="3067" width="8.7109375" style="42"/>
    <col min="3068" max="3068" width="5.7109375" style="42" customWidth="1"/>
    <col min="3069" max="3069" width="60.7109375" style="42" customWidth="1"/>
    <col min="3070" max="3070" width="8.7109375" style="42"/>
    <col min="3071" max="3071" width="9.7109375" style="42" customWidth="1"/>
    <col min="3072" max="3072" width="3.7109375" style="42" customWidth="1"/>
    <col min="3073" max="3074" width="10.7109375" style="42" customWidth="1"/>
    <col min="3075" max="3075" width="9.28515625" style="42" customWidth="1"/>
    <col min="3076" max="3323" width="8.7109375" style="42"/>
    <col min="3324" max="3324" width="5.7109375" style="42" customWidth="1"/>
    <col min="3325" max="3325" width="60.7109375" style="42" customWidth="1"/>
    <col min="3326" max="3326" width="8.7109375" style="42"/>
    <col min="3327" max="3327" width="9.7109375" style="42" customWidth="1"/>
    <col min="3328" max="3328" width="3.7109375" style="42" customWidth="1"/>
    <col min="3329" max="3330" width="10.7109375" style="42" customWidth="1"/>
    <col min="3331" max="3331" width="9.28515625" style="42" customWidth="1"/>
    <col min="3332" max="3579" width="8.7109375" style="42"/>
    <col min="3580" max="3580" width="5.7109375" style="42" customWidth="1"/>
    <col min="3581" max="3581" width="60.7109375" style="42" customWidth="1"/>
    <col min="3582" max="3582" width="8.7109375" style="42"/>
    <col min="3583" max="3583" width="9.7109375" style="42" customWidth="1"/>
    <col min="3584" max="3584" width="3.7109375" style="42" customWidth="1"/>
    <col min="3585" max="3586" width="10.7109375" style="42" customWidth="1"/>
    <col min="3587" max="3587" width="9.28515625" style="42" customWidth="1"/>
    <col min="3588" max="3835" width="8.7109375" style="42"/>
    <col min="3836" max="3836" width="5.7109375" style="42" customWidth="1"/>
    <col min="3837" max="3837" width="60.7109375" style="42" customWidth="1"/>
    <col min="3838" max="3838" width="8.7109375" style="42"/>
    <col min="3839" max="3839" width="9.7109375" style="42" customWidth="1"/>
    <col min="3840" max="3840" width="3.7109375" style="42" customWidth="1"/>
    <col min="3841" max="3842" width="10.7109375" style="42" customWidth="1"/>
    <col min="3843" max="3843" width="9.28515625" style="42" customWidth="1"/>
    <col min="3844" max="4091" width="8.7109375" style="42"/>
    <col min="4092" max="4092" width="5.7109375" style="42" customWidth="1"/>
    <col min="4093" max="4093" width="60.7109375" style="42" customWidth="1"/>
    <col min="4094" max="4094" width="8.7109375" style="42"/>
    <col min="4095" max="4095" width="9.7109375" style="42" customWidth="1"/>
    <col min="4096" max="4096" width="3.7109375" style="42" customWidth="1"/>
    <col min="4097" max="4098" width="10.7109375" style="42" customWidth="1"/>
    <col min="4099" max="4099" width="9.28515625" style="42" customWidth="1"/>
    <col min="4100" max="4347" width="8.7109375" style="42"/>
    <col min="4348" max="4348" width="5.7109375" style="42" customWidth="1"/>
    <col min="4349" max="4349" width="60.7109375" style="42" customWidth="1"/>
    <col min="4350" max="4350" width="8.7109375" style="42"/>
    <col min="4351" max="4351" width="9.7109375" style="42" customWidth="1"/>
    <col min="4352" max="4352" width="3.7109375" style="42" customWidth="1"/>
    <col min="4353" max="4354" width="10.7109375" style="42" customWidth="1"/>
    <col min="4355" max="4355" width="9.28515625" style="42" customWidth="1"/>
    <col min="4356" max="4603" width="8.7109375" style="42"/>
    <col min="4604" max="4604" width="5.7109375" style="42" customWidth="1"/>
    <col min="4605" max="4605" width="60.7109375" style="42" customWidth="1"/>
    <col min="4606" max="4606" width="8.7109375" style="42"/>
    <col min="4607" max="4607" width="9.7109375" style="42" customWidth="1"/>
    <col min="4608" max="4608" width="3.7109375" style="42" customWidth="1"/>
    <col min="4609" max="4610" width="10.7109375" style="42" customWidth="1"/>
    <col min="4611" max="4611" width="9.28515625" style="42" customWidth="1"/>
    <col min="4612" max="4859" width="8.7109375" style="42"/>
    <col min="4860" max="4860" width="5.7109375" style="42" customWidth="1"/>
    <col min="4861" max="4861" width="60.7109375" style="42" customWidth="1"/>
    <col min="4862" max="4862" width="8.7109375" style="42"/>
    <col min="4863" max="4863" width="9.7109375" style="42" customWidth="1"/>
    <col min="4864" max="4864" width="3.7109375" style="42" customWidth="1"/>
    <col min="4865" max="4866" width="10.7109375" style="42" customWidth="1"/>
    <col min="4867" max="4867" width="9.28515625" style="42" customWidth="1"/>
    <col min="4868" max="5115" width="8.7109375" style="42"/>
    <col min="5116" max="5116" width="5.7109375" style="42" customWidth="1"/>
    <col min="5117" max="5117" width="60.7109375" style="42" customWidth="1"/>
    <col min="5118" max="5118" width="8.7109375" style="42"/>
    <col min="5119" max="5119" width="9.7109375" style="42" customWidth="1"/>
    <col min="5120" max="5120" width="3.7109375" style="42" customWidth="1"/>
    <col min="5121" max="5122" width="10.7109375" style="42" customWidth="1"/>
    <col min="5123" max="5123" width="9.28515625" style="42" customWidth="1"/>
    <col min="5124" max="5371" width="8.7109375" style="42"/>
    <col min="5372" max="5372" width="5.7109375" style="42" customWidth="1"/>
    <col min="5373" max="5373" width="60.7109375" style="42" customWidth="1"/>
    <col min="5374" max="5374" width="8.7109375" style="42"/>
    <col min="5375" max="5375" width="9.7109375" style="42" customWidth="1"/>
    <col min="5376" max="5376" width="3.7109375" style="42" customWidth="1"/>
    <col min="5377" max="5378" width="10.7109375" style="42" customWidth="1"/>
    <col min="5379" max="5379" width="9.28515625" style="42" customWidth="1"/>
    <col min="5380" max="5627" width="8.7109375" style="42"/>
    <col min="5628" max="5628" width="5.7109375" style="42" customWidth="1"/>
    <col min="5629" max="5629" width="60.7109375" style="42" customWidth="1"/>
    <col min="5630" max="5630" width="8.7109375" style="42"/>
    <col min="5631" max="5631" width="9.7109375" style="42" customWidth="1"/>
    <col min="5632" max="5632" width="3.7109375" style="42" customWidth="1"/>
    <col min="5633" max="5634" width="10.7109375" style="42" customWidth="1"/>
    <col min="5635" max="5635" width="9.28515625" style="42" customWidth="1"/>
    <col min="5636" max="5883" width="8.7109375" style="42"/>
    <col min="5884" max="5884" width="5.7109375" style="42" customWidth="1"/>
    <col min="5885" max="5885" width="60.7109375" style="42" customWidth="1"/>
    <col min="5886" max="5886" width="8.7109375" style="42"/>
    <col min="5887" max="5887" width="9.7109375" style="42" customWidth="1"/>
    <col min="5888" max="5888" width="3.7109375" style="42" customWidth="1"/>
    <col min="5889" max="5890" width="10.7109375" style="42" customWidth="1"/>
    <col min="5891" max="5891" width="9.28515625" style="42" customWidth="1"/>
    <col min="5892" max="6139" width="8.7109375" style="42"/>
    <col min="6140" max="6140" width="5.7109375" style="42" customWidth="1"/>
    <col min="6141" max="6141" width="60.7109375" style="42" customWidth="1"/>
    <col min="6142" max="6142" width="8.7109375" style="42"/>
    <col min="6143" max="6143" width="9.7109375" style="42" customWidth="1"/>
    <col min="6144" max="6144" width="3.7109375" style="42" customWidth="1"/>
    <col min="6145" max="6146" width="10.7109375" style="42" customWidth="1"/>
    <col min="6147" max="6147" width="9.28515625" style="42" customWidth="1"/>
    <col min="6148" max="6395" width="8.7109375" style="42"/>
    <col min="6396" max="6396" width="5.7109375" style="42" customWidth="1"/>
    <col min="6397" max="6397" width="60.7109375" style="42" customWidth="1"/>
    <col min="6398" max="6398" width="8.7109375" style="42"/>
    <col min="6399" max="6399" width="9.7109375" style="42" customWidth="1"/>
    <col min="6400" max="6400" width="3.7109375" style="42" customWidth="1"/>
    <col min="6401" max="6402" width="10.7109375" style="42" customWidth="1"/>
    <col min="6403" max="6403" width="9.28515625" style="42" customWidth="1"/>
    <col min="6404" max="6651" width="8.7109375" style="42"/>
    <col min="6652" max="6652" width="5.7109375" style="42" customWidth="1"/>
    <col min="6653" max="6653" width="60.7109375" style="42" customWidth="1"/>
    <col min="6654" max="6654" width="8.7109375" style="42"/>
    <col min="6655" max="6655" width="9.7109375" style="42" customWidth="1"/>
    <col min="6656" max="6656" width="3.7109375" style="42" customWidth="1"/>
    <col min="6657" max="6658" width="10.7109375" style="42" customWidth="1"/>
    <col min="6659" max="6659" width="9.28515625" style="42" customWidth="1"/>
    <col min="6660" max="6907" width="8.7109375" style="42"/>
    <col min="6908" max="6908" width="5.7109375" style="42" customWidth="1"/>
    <col min="6909" max="6909" width="60.7109375" style="42" customWidth="1"/>
    <col min="6910" max="6910" width="8.7109375" style="42"/>
    <col min="6911" max="6911" width="9.7109375" style="42" customWidth="1"/>
    <col min="6912" max="6912" width="3.7109375" style="42" customWidth="1"/>
    <col min="6913" max="6914" width="10.7109375" style="42" customWidth="1"/>
    <col min="6915" max="6915" width="9.28515625" style="42" customWidth="1"/>
    <col min="6916" max="7163" width="8.7109375" style="42"/>
    <col min="7164" max="7164" width="5.7109375" style="42" customWidth="1"/>
    <col min="7165" max="7165" width="60.7109375" style="42" customWidth="1"/>
    <col min="7166" max="7166" width="8.7109375" style="42"/>
    <col min="7167" max="7167" width="9.7109375" style="42" customWidth="1"/>
    <col min="7168" max="7168" width="3.7109375" style="42" customWidth="1"/>
    <col min="7169" max="7170" width="10.7109375" style="42" customWidth="1"/>
    <col min="7171" max="7171" width="9.28515625" style="42" customWidth="1"/>
    <col min="7172" max="7419" width="8.7109375" style="42"/>
    <col min="7420" max="7420" width="5.7109375" style="42" customWidth="1"/>
    <col min="7421" max="7421" width="60.7109375" style="42" customWidth="1"/>
    <col min="7422" max="7422" width="8.7109375" style="42"/>
    <col min="7423" max="7423" width="9.7109375" style="42" customWidth="1"/>
    <col min="7424" max="7424" width="3.7109375" style="42" customWidth="1"/>
    <col min="7425" max="7426" width="10.7109375" style="42" customWidth="1"/>
    <col min="7427" max="7427" width="9.28515625" style="42" customWidth="1"/>
    <col min="7428" max="7675" width="8.7109375" style="42"/>
    <col min="7676" max="7676" width="5.7109375" style="42" customWidth="1"/>
    <col min="7677" max="7677" width="60.7109375" style="42" customWidth="1"/>
    <col min="7678" max="7678" width="8.7109375" style="42"/>
    <col min="7679" max="7679" width="9.7109375" style="42" customWidth="1"/>
    <col min="7680" max="7680" width="3.7109375" style="42" customWidth="1"/>
    <col min="7681" max="7682" width="10.7109375" style="42" customWidth="1"/>
    <col min="7683" max="7683" width="9.28515625" style="42" customWidth="1"/>
    <col min="7684" max="7931" width="8.7109375" style="42"/>
    <col min="7932" max="7932" width="5.7109375" style="42" customWidth="1"/>
    <col min="7933" max="7933" width="60.7109375" style="42" customWidth="1"/>
    <col min="7934" max="7934" width="8.7109375" style="42"/>
    <col min="7935" max="7935" width="9.7109375" style="42" customWidth="1"/>
    <col min="7936" max="7936" width="3.7109375" style="42" customWidth="1"/>
    <col min="7937" max="7938" width="10.7109375" style="42" customWidth="1"/>
    <col min="7939" max="7939" width="9.28515625" style="42" customWidth="1"/>
    <col min="7940" max="8187" width="8.7109375" style="42"/>
    <col min="8188" max="8188" width="5.7109375" style="42" customWidth="1"/>
    <col min="8189" max="8189" width="60.7109375" style="42" customWidth="1"/>
    <col min="8190" max="8190" width="8.7109375" style="42"/>
    <col min="8191" max="8191" width="9.7109375" style="42" customWidth="1"/>
    <col min="8192" max="8192" width="3.7109375" style="42" customWidth="1"/>
    <col min="8193" max="8194" width="10.7109375" style="42" customWidth="1"/>
    <col min="8195" max="8195" width="9.28515625" style="42" customWidth="1"/>
    <col min="8196" max="8443" width="8.7109375" style="42"/>
    <col min="8444" max="8444" width="5.7109375" style="42" customWidth="1"/>
    <col min="8445" max="8445" width="60.7109375" style="42" customWidth="1"/>
    <col min="8446" max="8446" width="8.7109375" style="42"/>
    <col min="8447" max="8447" width="9.7109375" style="42" customWidth="1"/>
    <col min="8448" max="8448" width="3.7109375" style="42" customWidth="1"/>
    <col min="8449" max="8450" width="10.7109375" style="42" customWidth="1"/>
    <col min="8451" max="8451" width="9.28515625" style="42" customWidth="1"/>
    <col min="8452" max="8699" width="8.7109375" style="42"/>
    <col min="8700" max="8700" width="5.7109375" style="42" customWidth="1"/>
    <col min="8701" max="8701" width="60.7109375" style="42" customWidth="1"/>
    <col min="8702" max="8702" width="8.7109375" style="42"/>
    <col min="8703" max="8703" width="9.7109375" style="42" customWidth="1"/>
    <col min="8704" max="8704" width="3.7109375" style="42" customWidth="1"/>
    <col min="8705" max="8706" width="10.7109375" style="42" customWidth="1"/>
    <col min="8707" max="8707" width="9.28515625" style="42" customWidth="1"/>
    <col min="8708" max="8955" width="8.7109375" style="42"/>
    <col min="8956" max="8956" width="5.7109375" style="42" customWidth="1"/>
    <col min="8957" max="8957" width="60.7109375" style="42" customWidth="1"/>
    <col min="8958" max="8958" width="8.7109375" style="42"/>
    <col min="8959" max="8959" width="9.7109375" style="42" customWidth="1"/>
    <col min="8960" max="8960" width="3.7109375" style="42" customWidth="1"/>
    <col min="8961" max="8962" width="10.7109375" style="42" customWidth="1"/>
    <col min="8963" max="8963" width="9.28515625" style="42" customWidth="1"/>
    <col min="8964" max="9211" width="8.7109375" style="42"/>
    <col min="9212" max="9212" width="5.7109375" style="42" customWidth="1"/>
    <col min="9213" max="9213" width="60.7109375" style="42" customWidth="1"/>
    <col min="9214" max="9214" width="8.7109375" style="42"/>
    <col min="9215" max="9215" width="9.7109375" style="42" customWidth="1"/>
    <col min="9216" max="9216" width="3.7109375" style="42" customWidth="1"/>
    <col min="9217" max="9218" width="10.7109375" style="42" customWidth="1"/>
    <col min="9219" max="9219" width="9.28515625" style="42" customWidth="1"/>
    <col min="9220" max="9467" width="8.7109375" style="42"/>
    <col min="9468" max="9468" width="5.7109375" style="42" customWidth="1"/>
    <col min="9469" max="9469" width="60.7109375" style="42" customWidth="1"/>
    <col min="9470" max="9470" width="8.7109375" style="42"/>
    <col min="9471" max="9471" width="9.7109375" style="42" customWidth="1"/>
    <col min="9472" max="9472" width="3.7109375" style="42" customWidth="1"/>
    <col min="9473" max="9474" width="10.7109375" style="42" customWidth="1"/>
    <col min="9475" max="9475" width="9.28515625" style="42" customWidth="1"/>
    <col min="9476" max="9723" width="8.7109375" style="42"/>
    <col min="9724" max="9724" width="5.7109375" style="42" customWidth="1"/>
    <col min="9725" max="9725" width="60.7109375" style="42" customWidth="1"/>
    <col min="9726" max="9726" width="8.7109375" style="42"/>
    <col min="9727" max="9727" width="9.7109375" style="42" customWidth="1"/>
    <col min="9728" max="9728" width="3.7109375" style="42" customWidth="1"/>
    <col min="9729" max="9730" width="10.7109375" style="42" customWidth="1"/>
    <col min="9731" max="9731" width="9.28515625" style="42" customWidth="1"/>
    <col min="9732" max="9979" width="8.7109375" style="42"/>
    <col min="9980" max="9980" width="5.7109375" style="42" customWidth="1"/>
    <col min="9981" max="9981" width="60.7109375" style="42" customWidth="1"/>
    <col min="9982" max="9982" width="8.7109375" style="42"/>
    <col min="9983" max="9983" width="9.7109375" style="42" customWidth="1"/>
    <col min="9984" max="9984" width="3.7109375" style="42" customWidth="1"/>
    <col min="9985" max="9986" width="10.7109375" style="42" customWidth="1"/>
    <col min="9987" max="9987" width="9.28515625" style="42" customWidth="1"/>
    <col min="9988" max="10235" width="8.7109375" style="42"/>
    <col min="10236" max="10236" width="5.7109375" style="42" customWidth="1"/>
    <col min="10237" max="10237" width="60.7109375" style="42" customWidth="1"/>
    <col min="10238" max="10238" width="8.7109375" style="42"/>
    <col min="10239" max="10239" width="9.7109375" style="42" customWidth="1"/>
    <col min="10240" max="10240" width="3.7109375" style="42" customWidth="1"/>
    <col min="10241" max="10242" width="10.7109375" style="42" customWidth="1"/>
    <col min="10243" max="10243" width="9.28515625" style="42" customWidth="1"/>
    <col min="10244" max="10491" width="8.7109375" style="42"/>
    <col min="10492" max="10492" width="5.7109375" style="42" customWidth="1"/>
    <col min="10493" max="10493" width="60.7109375" style="42" customWidth="1"/>
    <col min="10494" max="10494" width="8.7109375" style="42"/>
    <col min="10495" max="10495" width="9.7109375" style="42" customWidth="1"/>
    <col min="10496" max="10496" width="3.7109375" style="42" customWidth="1"/>
    <col min="10497" max="10498" width="10.7109375" style="42" customWidth="1"/>
    <col min="10499" max="10499" width="9.28515625" style="42" customWidth="1"/>
    <col min="10500" max="10747" width="8.7109375" style="42"/>
    <col min="10748" max="10748" width="5.7109375" style="42" customWidth="1"/>
    <col min="10749" max="10749" width="60.7109375" style="42" customWidth="1"/>
    <col min="10750" max="10750" width="8.7109375" style="42"/>
    <col min="10751" max="10751" width="9.7109375" style="42" customWidth="1"/>
    <col min="10752" max="10752" width="3.7109375" style="42" customWidth="1"/>
    <col min="10753" max="10754" width="10.7109375" style="42" customWidth="1"/>
    <col min="10755" max="10755" width="9.28515625" style="42" customWidth="1"/>
    <col min="10756" max="11003" width="8.7109375" style="42"/>
    <col min="11004" max="11004" width="5.7109375" style="42" customWidth="1"/>
    <col min="11005" max="11005" width="60.7109375" style="42" customWidth="1"/>
    <col min="11006" max="11006" width="8.7109375" style="42"/>
    <col min="11007" max="11007" width="9.7109375" style="42" customWidth="1"/>
    <col min="11008" max="11008" width="3.7109375" style="42" customWidth="1"/>
    <col min="11009" max="11010" width="10.7109375" style="42" customWidth="1"/>
    <col min="11011" max="11011" width="9.28515625" style="42" customWidth="1"/>
    <col min="11012" max="11259" width="8.7109375" style="42"/>
    <col min="11260" max="11260" width="5.7109375" style="42" customWidth="1"/>
    <col min="11261" max="11261" width="60.7109375" style="42" customWidth="1"/>
    <col min="11262" max="11262" width="8.7109375" style="42"/>
    <col min="11263" max="11263" width="9.7109375" style="42" customWidth="1"/>
    <col min="11264" max="11264" width="3.7109375" style="42" customWidth="1"/>
    <col min="11265" max="11266" width="10.7109375" style="42" customWidth="1"/>
    <col min="11267" max="11267" width="9.28515625" style="42" customWidth="1"/>
    <col min="11268" max="11515" width="8.7109375" style="42"/>
    <col min="11516" max="11516" width="5.7109375" style="42" customWidth="1"/>
    <col min="11517" max="11517" width="60.7109375" style="42" customWidth="1"/>
    <col min="11518" max="11518" width="8.7109375" style="42"/>
    <col min="11519" max="11519" width="9.7109375" style="42" customWidth="1"/>
    <col min="11520" max="11520" width="3.7109375" style="42" customWidth="1"/>
    <col min="11521" max="11522" width="10.7109375" style="42" customWidth="1"/>
    <col min="11523" max="11523" width="9.28515625" style="42" customWidth="1"/>
    <col min="11524" max="11771" width="8.7109375" style="42"/>
    <col min="11772" max="11772" width="5.7109375" style="42" customWidth="1"/>
    <col min="11773" max="11773" width="60.7109375" style="42" customWidth="1"/>
    <col min="11774" max="11774" width="8.7109375" style="42"/>
    <col min="11775" max="11775" width="9.7109375" style="42" customWidth="1"/>
    <col min="11776" max="11776" width="3.7109375" style="42" customWidth="1"/>
    <col min="11777" max="11778" width="10.7109375" style="42" customWidth="1"/>
    <col min="11779" max="11779" width="9.28515625" style="42" customWidth="1"/>
    <col min="11780" max="12027" width="8.7109375" style="42"/>
    <col min="12028" max="12028" width="5.7109375" style="42" customWidth="1"/>
    <col min="12029" max="12029" width="60.7109375" style="42" customWidth="1"/>
    <col min="12030" max="12030" width="8.7109375" style="42"/>
    <col min="12031" max="12031" width="9.7109375" style="42" customWidth="1"/>
    <col min="12032" max="12032" width="3.7109375" style="42" customWidth="1"/>
    <col min="12033" max="12034" width="10.7109375" style="42" customWidth="1"/>
    <col min="12035" max="12035" width="9.28515625" style="42" customWidth="1"/>
    <col min="12036" max="12283" width="8.7109375" style="42"/>
    <col min="12284" max="12284" width="5.7109375" style="42" customWidth="1"/>
    <col min="12285" max="12285" width="60.7109375" style="42" customWidth="1"/>
    <col min="12286" max="12286" width="8.7109375" style="42"/>
    <col min="12287" max="12287" width="9.7109375" style="42" customWidth="1"/>
    <col min="12288" max="12288" width="3.7109375" style="42" customWidth="1"/>
    <col min="12289" max="12290" width="10.7109375" style="42" customWidth="1"/>
    <col min="12291" max="12291" width="9.28515625" style="42" customWidth="1"/>
    <col min="12292" max="12539" width="8.7109375" style="42"/>
    <col min="12540" max="12540" width="5.7109375" style="42" customWidth="1"/>
    <col min="12541" max="12541" width="60.7109375" style="42" customWidth="1"/>
    <col min="12542" max="12542" width="8.7109375" style="42"/>
    <col min="12543" max="12543" width="9.7109375" style="42" customWidth="1"/>
    <col min="12544" max="12544" width="3.7109375" style="42" customWidth="1"/>
    <col min="12545" max="12546" width="10.7109375" style="42" customWidth="1"/>
    <col min="12547" max="12547" width="9.28515625" style="42" customWidth="1"/>
    <col min="12548" max="12795" width="8.7109375" style="42"/>
    <col min="12796" max="12796" width="5.7109375" style="42" customWidth="1"/>
    <col min="12797" max="12797" width="60.7109375" style="42" customWidth="1"/>
    <col min="12798" max="12798" width="8.7109375" style="42"/>
    <col min="12799" max="12799" width="9.7109375" style="42" customWidth="1"/>
    <col min="12800" max="12800" width="3.7109375" style="42" customWidth="1"/>
    <col min="12801" max="12802" width="10.7109375" style="42" customWidth="1"/>
    <col min="12803" max="12803" width="9.28515625" style="42" customWidth="1"/>
    <col min="12804" max="13051" width="8.7109375" style="42"/>
    <col min="13052" max="13052" width="5.7109375" style="42" customWidth="1"/>
    <col min="13053" max="13053" width="60.7109375" style="42" customWidth="1"/>
    <col min="13054" max="13054" width="8.7109375" style="42"/>
    <col min="13055" max="13055" width="9.7109375" style="42" customWidth="1"/>
    <col min="13056" max="13056" width="3.7109375" style="42" customWidth="1"/>
    <col min="13057" max="13058" width="10.7109375" style="42" customWidth="1"/>
    <col min="13059" max="13059" width="9.28515625" style="42" customWidth="1"/>
    <col min="13060" max="13307" width="8.7109375" style="42"/>
    <col min="13308" max="13308" width="5.7109375" style="42" customWidth="1"/>
    <col min="13309" max="13309" width="60.7109375" style="42" customWidth="1"/>
    <col min="13310" max="13310" width="8.7109375" style="42"/>
    <col min="13311" max="13311" width="9.7109375" style="42" customWidth="1"/>
    <col min="13312" max="13312" width="3.7109375" style="42" customWidth="1"/>
    <col min="13313" max="13314" width="10.7109375" style="42" customWidth="1"/>
    <col min="13315" max="13315" width="9.28515625" style="42" customWidth="1"/>
    <col min="13316" max="13563" width="8.7109375" style="42"/>
    <col min="13564" max="13564" width="5.7109375" style="42" customWidth="1"/>
    <col min="13565" max="13565" width="60.7109375" style="42" customWidth="1"/>
    <col min="13566" max="13566" width="8.7109375" style="42"/>
    <col min="13567" max="13567" width="9.7109375" style="42" customWidth="1"/>
    <col min="13568" max="13568" width="3.7109375" style="42" customWidth="1"/>
    <col min="13569" max="13570" width="10.7109375" style="42" customWidth="1"/>
    <col min="13571" max="13571" width="9.28515625" style="42" customWidth="1"/>
    <col min="13572" max="13819" width="8.7109375" style="42"/>
    <col min="13820" max="13820" width="5.7109375" style="42" customWidth="1"/>
    <col min="13821" max="13821" width="60.7109375" style="42" customWidth="1"/>
    <col min="13822" max="13822" width="8.7109375" style="42"/>
    <col min="13823" max="13823" width="9.7109375" style="42" customWidth="1"/>
    <col min="13824" max="13824" width="3.7109375" style="42" customWidth="1"/>
    <col min="13825" max="13826" width="10.7109375" style="42" customWidth="1"/>
    <col min="13827" max="13827" width="9.28515625" style="42" customWidth="1"/>
    <col min="13828" max="14075" width="8.7109375" style="42"/>
    <col min="14076" max="14076" width="5.7109375" style="42" customWidth="1"/>
    <col min="14077" max="14077" width="60.7109375" style="42" customWidth="1"/>
    <col min="14078" max="14078" width="8.7109375" style="42"/>
    <col min="14079" max="14079" width="9.7109375" style="42" customWidth="1"/>
    <col min="14080" max="14080" width="3.7109375" style="42" customWidth="1"/>
    <col min="14081" max="14082" width="10.7109375" style="42" customWidth="1"/>
    <col min="14083" max="14083" width="9.28515625" style="42" customWidth="1"/>
    <col min="14084" max="14331" width="8.7109375" style="42"/>
    <col min="14332" max="14332" width="5.7109375" style="42" customWidth="1"/>
    <col min="14333" max="14333" width="60.7109375" style="42" customWidth="1"/>
    <col min="14334" max="14334" width="8.7109375" style="42"/>
    <col min="14335" max="14335" width="9.7109375" style="42" customWidth="1"/>
    <col min="14336" max="14336" width="3.7109375" style="42" customWidth="1"/>
    <col min="14337" max="14338" width="10.7109375" style="42" customWidth="1"/>
    <col min="14339" max="14339" width="9.28515625" style="42" customWidth="1"/>
    <col min="14340" max="14587" width="8.7109375" style="42"/>
    <col min="14588" max="14588" width="5.7109375" style="42" customWidth="1"/>
    <col min="14589" max="14589" width="60.7109375" style="42" customWidth="1"/>
    <col min="14590" max="14590" width="8.7109375" style="42"/>
    <col min="14591" max="14591" width="9.7109375" style="42" customWidth="1"/>
    <col min="14592" max="14592" width="3.7109375" style="42" customWidth="1"/>
    <col min="14593" max="14594" width="10.7109375" style="42" customWidth="1"/>
    <col min="14595" max="14595" width="9.28515625" style="42" customWidth="1"/>
    <col min="14596" max="14843" width="8.7109375" style="42"/>
    <col min="14844" max="14844" width="5.7109375" style="42" customWidth="1"/>
    <col min="14845" max="14845" width="60.7109375" style="42" customWidth="1"/>
    <col min="14846" max="14846" width="8.7109375" style="42"/>
    <col min="14847" max="14847" width="9.7109375" style="42" customWidth="1"/>
    <col min="14848" max="14848" width="3.7109375" style="42" customWidth="1"/>
    <col min="14849" max="14850" width="10.7109375" style="42" customWidth="1"/>
    <col min="14851" max="14851" width="9.28515625" style="42" customWidth="1"/>
    <col min="14852" max="15099" width="8.7109375" style="42"/>
    <col min="15100" max="15100" width="5.7109375" style="42" customWidth="1"/>
    <col min="15101" max="15101" width="60.7109375" style="42" customWidth="1"/>
    <col min="15102" max="15102" width="8.7109375" style="42"/>
    <col min="15103" max="15103" width="9.7109375" style="42" customWidth="1"/>
    <col min="15104" max="15104" width="3.7109375" style="42" customWidth="1"/>
    <col min="15105" max="15106" width="10.7109375" style="42" customWidth="1"/>
    <col min="15107" max="15107" width="9.28515625" style="42" customWidth="1"/>
    <col min="15108" max="15355" width="8.7109375" style="42"/>
    <col min="15356" max="15356" width="5.7109375" style="42" customWidth="1"/>
    <col min="15357" max="15357" width="60.7109375" style="42" customWidth="1"/>
    <col min="15358" max="15358" width="8.7109375" style="42"/>
    <col min="15359" max="15359" width="9.7109375" style="42" customWidth="1"/>
    <col min="15360" max="15360" width="3.7109375" style="42" customWidth="1"/>
    <col min="15361" max="15362" width="10.7109375" style="42" customWidth="1"/>
    <col min="15363" max="15363" width="9.28515625" style="42" customWidth="1"/>
    <col min="15364" max="15611" width="8.7109375" style="42"/>
    <col min="15612" max="15612" width="5.7109375" style="42" customWidth="1"/>
    <col min="15613" max="15613" width="60.7109375" style="42" customWidth="1"/>
    <col min="15614" max="15614" width="8.7109375" style="42"/>
    <col min="15615" max="15615" width="9.7109375" style="42" customWidth="1"/>
    <col min="15616" max="15616" width="3.7109375" style="42" customWidth="1"/>
    <col min="15617" max="15618" width="10.7109375" style="42" customWidth="1"/>
    <col min="15619" max="15619" width="9.28515625" style="42" customWidth="1"/>
    <col min="15620" max="15867" width="8.7109375" style="42"/>
    <col min="15868" max="15868" width="5.7109375" style="42" customWidth="1"/>
    <col min="15869" max="15869" width="60.7109375" style="42" customWidth="1"/>
    <col min="15870" max="15870" width="8.7109375" style="42"/>
    <col min="15871" max="15871" width="9.7109375" style="42" customWidth="1"/>
    <col min="15872" max="15872" width="3.7109375" style="42" customWidth="1"/>
    <col min="15873" max="15874" width="10.7109375" style="42" customWidth="1"/>
    <col min="15875" max="15875" width="9.28515625" style="42" customWidth="1"/>
    <col min="15876" max="16123" width="8.7109375" style="42"/>
    <col min="16124" max="16124" width="5.7109375" style="42" customWidth="1"/>
    <col min="16125" max="16125" width="60.7109375" style="42" customWidth="1"/>
    <col min="16126" max="16126" width="8.7109375" style="42"/>
    <col min="16127" max="16127" width="9.7109375" style="42" customWidth="1"/>
    <col min="16128" max="16128" width="3.7109375" style="42" customWidth="1"/>
    <col min="16129" max="16130" width="10.7109375" style="42" customWidth="1"/>
    <col min="16131" max="16131" width="9.28515625" style="42" customWidth="1"/>
    <col min="16132" max="16384" width="8.7109375" style="42"/>
  </cols>
  <sheetData>
    <row r="1" spans="1:7" s="32" customFormat="1" x14ac:dyDescent="0.2">
      <c r="A1" s="27" t="s">
        <v>25</v>
      </c>
      <c r="B1" s="27" t="s">
        <v>26</v>
      </c>
      <c r="C1" s="28" t="s">
        <v>1</v>
      </c>
      <c r="D1" s="29" t="s">
        <v>27</v>
      </c>
      <c r="E1" s="30" t="s">
        <v>29</v>
      </c>
      <c r="F1" s="31" t="s">
        <v>28</v>
      </c>
      <c r="G1" s="30" t="s">
        <v>30</v>
      </c>
    </row>
    <row r="2" spans="1:7" s="32" customFormat="1" x14ac:dyDescent="0.2">
      <c r="A2" s="33"/>
      <c r="B2" s="33"/>
      <c r="C2" s="7"/>
      <c r="D2" s="34"/>
      <c r="E2" s="35"/>
      <c r="F2" s="36"/>
      <c r="G2" s="35"/>
    </row>
    <row r="3" spans="1:7" s="37" customFormat="1" ht="24" x14ac:dyDescent="0.2">
      <c r="A3" s="37" t="s">
        <v>253</v>
      </c>
      <c r="C3" s="50" t="s">
        <v>313</v>
      </c>
      <c r="D3" s="39"/>
      <c r="E3" s="40"/>
      <c r="F3" s="41"/>
      <c r="G3" s="40"/>
    </row>
    <row r="4" spans="1:7" s="32" customFormat="1" x14ac:dyDescent="0.2">
      <c r="A4" s="33"/>
      <c r="B4" s="33"/>
      <c r="C4" s="7"/>
      <c r="D4" s="34"/>
      <c r="E4" s="35"/>
      <c r="F4" s="36"/>
      <c r="G4" s="35"/>
    </row>
    <row r="5" spans="1:7" s="32" customFormat="1" ht="36" x14ac:dyDescent="0.2">
      <c r="A5" s="33"/>
      <c r="B5" s="33"/>
      <c r="C5" s="7" t="s">
        <v>255</v>
      </c>
      <c r="D5" s="34"/>
      <c r="E5" s="35"/>
      <c r="F5" s="36"/>
      <c r="G5" s="35"/>
    </row>
    <row r="6" spans="1:7" s="32" customFormat="1" ht="60" x14ac:dyDescent="0.2">
      <c r="A6" s="33"/>
      <c r="B6" s="33"/>
      <c r="C6" s="7" t="s">
        <v>256</v>
      </c>
      <c r="D6" s="34"/>
      <c r="E6" s="35"/>
      <c r="F6" s="36"/>
      <c r="G6" s="35"/>
    </row>
    <row r="7" spans="1:7" s="32" customFormat="1" x14ac:dyDescent="0.2">
      <c r="A7" s="33"/>
      <c r="B7" s="33"/>
      <c r="C7" s="7"/>
      <c r="D7" s="34"/>
      <c r="E7" s="35"/>
      <c r="F7" s="36"/>
      <c r="G7" s="35"/>
    </row>
    <row r="8" spans="1:7" s="43" customFormat="1" x14ac:dyDescent="0.2">
      <c r="A8" s="37"/>
      <c r="B8" s="37" t="s">
        <v>257</v>
      </c>
      <c r="C8" s="38" t="s">
        <v>258</v>
      </c>
      <c r="D8" s="39"/>
      <c r="E8" s="40"/>
      <c r="F8" s="41"/>
      <c r="G8" s="40"/>
    </row>
    <row r="9" spans="1:7" s="32" customFormat="1" x14ac:dyDescent="0.2">
      <c r="A9" s="33"/>
      <c r="B9" s="33"/>
      <c r="C9" s="7"/>
      <c r="D9" s="34"/>
      <c r="E9" s="35"/>
      <c r="F9" s="36"/>
      <c r="G9" s="35"/>
    </row>
    <row r="10" spans="1:7" s="32" customFormat="1" ht="252" x14ac:dyDescent="0.2">
      <c r="A10" s="33"/>
      <c r="B10" s="100">
        <v>1</v>
      </c>
      <c r="C10" s="7" t="s">
        <v>259</v>
      </c>
      <c r="D10" s="34" t="s">
        <v>0</v>
      </c>
      <c r="E10" s="35">
        <v>49</v>
      </c>
      <c r="F10" s="36"/>
      <c r="G10" s="35">
        <f>F10*E10</f>
        <v>0</v>
      </c>
    </row>
    <row r="11" spans="1:7" s="32" customFormat="1" x14ac:dyDescent="0.2">
      <c r="A11" s="33"/>
      <c r="B11" s="33"/>
      <c r="C11" s="7"/>
      <c r="D11" s="34"/>
      <c r="E11" s="35"/>
      <c r="F11" s="36"/>
      <c r="G11" s="35"/>
    </row>
    <row r="12" spans="1:7" s="32" customFormat="1" ht="252" x14ac:dyDescent="0.2">
      <c r="A12" s="33"/>
      <c r="B12" s="100">
        <v>2</v>
      </c>
      <c r="C12" s="7" t="s">
        <v>260</v>
      </c>
      <c r="D12" s="34" t="s">
        <v>0</v>
      </c>
      <c r="E12" s="35">
        <v>18</v>
      </c>
      <c r="F12" s="36"/>
      <c r="G12" s="35">
        <f>F12*E12</f>
        <v>0</v>
      </c>
    </row>
    <row r="13" spans="1:7" s="32" customFormat="1" x14ac:dyDescent="0.2">
      <c r="A13" s="33"/>
      <c r="B13" s="33"/>
      <c r="C13" s="7"/>
      <c r="D13" s="34"/>
      <c r="E13" s="35"/>
      <c r="F13" s="36"/>
      <c r="G13" s="35"/>
    </row>
    <row r="14" spans="1:7" s="32" customFormat="1" ht="240" x14ac:dyDescent="0.2">
      <c r="A14" s="33"/>
      <c r="B14" s="100">
        <v>3</v>
      </c>
      <c r="C14" s="7" t="s">
        <v>261</v>
      </c>
      <c r="D14" s="34" t="s">
        <v>0</v>
      </c>
      <c r="E14" s="35">
        <v>104</v>
      </c>
      <c r="F14" s="36"/>
      <c r="G14" s="35">
        <f>F14*E14</f>
        <v>0</v>
      </c>
    </row>
    <row r="15" spans="1:7" s="32" customFormat="1" x14ac:dyDescent="0.2">
      <c r="A15" s="33"/>
      <c r="B15" s="33"/>
      <c r="C15" s="7"/>
      <c r="D15" s="34"/>
      <c r="E15" s="35"/>
      <c r="F15" s="36"/>
      <c r="G15" s="35"/>
    </row>
    <row r="16" spans="1:7" s="32" customFormat="1" ht="312" x14ac:dyDescent="0.2">
      <c r="A16" s="33"/>
      <c r="B16" s="100">
        <v>4</v>
      </c>
      <c r="C16" s="7" t="s">
        <v>262</v>
      </c>
      <c r="D16" s="34" t="s">
        <v>0</v>
      </c>
      <c r="E16" s="35">
        <v>18</v>
      </c>
      <c r="F16" s="36"/>
      <c r="G16" s="35">
        <f>F16*E16</f>
        <v>0</v>
      </c>
    </row>
    <row r="17" spans="1:7" s="32" customFormat="1" x14ac:dyDescent="0.2">
      <c r="A17" s="33"/>
      <c r="B17" s="33"/>
      <c r="C17" s="7"/>
      <c r="D17" s="34"/>
      <c r="E17" s="35"/>
      <c r="F17" s="36"/>
      <c r="G17" s="35"/>
    </row>
    <row r="18" spans="1:7" s="32" customFormat="1" ht="252" x14ac:dyDescent="0.2">
      <c r="A18" s="33"/>
      <c r="B18" s="100">
        <v>5</v>
      </c>
      <c r="C18" s="7" t="s">
        <v>263</v>
      </c>
      <c r="D18" s="34" t="s">
        <v>0</v>
      </c>
      <c r="E18" s="35">
        <v>5</v>
      </c>
      <c r="F18" s="36"/>
      <c r="G18" s="35">
        <f>F18*E18</f>
        <v>0</v>
      </c>
    </row>
    <row r="19" spans="1:7" s="32" customFormat="1" x14ac:dyDescent="0.2">
      <c r="A19" s="33"/>
      <c r="B19" s="33"/>
      <c r="C19" s="7"/>
      <c r="D19" s="34"/>
      <c r="E19" s="35"/>
      <c r="F19" s="36"/>
      <c r="G19" s="35"/>
    </row>
    <row r="20" spans="1:7" s="32" customFormat="1" ht="252" x14ac:dyDescent="0.2">
      <c r="A20" s="33"/>
      <c r="B20" s="100">
        <v>6</v>
      </c>
      <c r="C20" s="7" t="s">
        <v>264</v>
      </c>
      <c r="D20" s="34" t="s">
        <v>0</v>
      </c>
      <c r="E20" s="35">
        <v>13</v>
      </c>
      <c r="F20" s="36"/>
      <c r="G20" s="35">
        <f>F20*E20</f>
        <v>0</v>
      </c>
    </row>
    <row r="21" spans="1:7" s="32" customFormat="1" x14ac:dyDescent="0.2">
      <c r="A21" s="33"/>
      <c r="B21" s="33"/>
      <c r="C21" s="7"/>
      <c r="D21" s="34"/>
      <c r="E21" s="35"/>
      <c r="F21" s="36"/>
      <c r="G21" s="35"/>
    </row>
    <row r="22" spans="1:7" s="32" customFormat="1" ht="24" x14ac:dyDescent="0.2">
      <c r="A22" s="33"/>
      <c r="B22" s="100">
        <v>7</v>
      </c>
      <c r="C22" s="7" t="s">
        <v>265</v>
      </c>
      <c r="D22" s="34" t="s">
        <v>0</v>
      </c>
      <c r="E22" s="35">
        <v>1</v>
      </c>
      <c r="F22" s="36"/>
      <c r="G22" s="35">
        <f>F22*E22</f>
        <v>0</v>
      </c>
    </row>
    <row r="23" spans="1:7" s="32" customFormat="1" x14ac:dyDescent="0.2">
      <c r="A23" s="33"/>
      <c r="B23" s="33"/>
      <c r="C23" s="7"/>
      <c r="D23" s="34"/>
      <c r="E23" s="35"/>
      <c r="F23" s="36"/>
      <c r="G23" s="35"/>
    </row>
    <row r="24" spans="1:7" s="94" customFormat="1" ht="192" x14ac:dyDescent="0.2">
      <c r="A24" s="89"/>
      <c r="B24" s="100">
        <v>8</v>
      </c>
      <c r="C24" s="90" t="s">
        <v>266</v>
      </c>
      <c r="D24" s="91" t="s">
        <v>0</v>
      </c>
      <c r="E24" s="92">
        <v>4</v>
      </c>
      <c r="F24" s="93"/>
      <c r="G24" s="92">
        <f>F24*E24</f>
        <v>0</v>
      </c>
    </row>
    <row r="25" spans="1:7" s="32" customFormat="1" x14ac:dyDescent="0.2">
      <c r="A25" s="33"/>
      <c r="B25" s="33"/>
      <c r="C25" s="7"/>
      <c r="D25" s="34"/>
      <c r="E25" s="35"/>
      <c r="F25" s="36"/>
      <c r="G25" s="35"/>
    </row>
    <row r="26" spans="1:7" s="32" customFormat="1" ht="192" x14ac:dyDescent="0.2">
      <c r="A26" s="33"/>
      <c r="B26" s="100">
        <v>9</v>
      </c>
      <c r="C26" s="7" t="s">
        <v>267</v>
      </c>
      <c r="D26" s="34" t="s">
        <v>0</v>
      </c>
      <c r="E26" s="35">
        <v>5</v>
      </c>
      <c r="F26" s="36"/>
      <c r="G26" s="35">
        <f>F26*E26</f>
        <v>0</v>
      </c>
    </row>
    <row r="27" spans="1:7" s="32" customFormat="1" x14ac:dyDescent="0.2">
      <c r="A27" s="33"/>
      <c r="B27" s="33"/>
      <c r="C27" s="7"/>
      <c r="D27" s="34"/>
      <c r="E27" s="35"/>
      <c r="F27" s="36"/>
      <c r="G27" s="35"/>
    </row>
    <row r="28" spans="1:7" s="32" customFormat="1" ht="192" x14ac:dyDescent="0.2">
      <c r="A28" s="33"/>
      <c r="B28" s="100">
        <v>10</v>
      </c>
      <c r="C28" s="7" t="s">
        <v>268</v>
      </c>
      <c r="D28" s="34" t="s">
        <v>0</v>
      </c>
      <c r="E28" s="35">
        <v>6</v>
      </c>
      <c r="F28" s="36"/>
      <c r="G28" s="35">
        <f>F28*E28</f>
        <v>0</v>
      </c>
    </row>
    <row r="29" spans="1:7" s="32" customFormat="1" x14ac:dyDescent="0.2">
      <c r="A29" s="33"/>
      <c r="B29" s="33"/>
      <c r="C29" s="7"/>
      <c r="D29" s="34"/>
      <c r="E29" s="35"/>
      <c r="F29" s="36"/>
      <c r="G29" s="35"/>
    </row>
    <row r="30" spans="1:7" s="32" customFormat="1" ht="324" x14ac:dyDescent="0.2">
      <c r="A30" s="33"/>
      <c r="B30" s="100">
        <v>11</v>
      </c>
      <c r="C30" s="7" t="s">
        <v>269</v>
      </c>
      <c r="D30" s="34" t="s">
        <v>0</v>
      </c>
      <c r="E30" s="35">
        <v>3</v>
      </c>
      <c r="F30" s="36"/>
      <c r="G30" s="35">
        <f>F30*E30</f>
        <v>0</v>
      </c>
    </row>
    <row r="31" spans="1:7" s="32" customFormat="1" x14ac:dyDescent="0.2">
      <c r="A31" s="33"/>
      <c r="B31" s="33"/>
      <c r="C31" s="7"/>
      <c r="D31" s="34"/>
      <c r="E31" s="35"/>
      <c r="F31" s="36"/>
      <c r="G31" s="35"/>
    </row>
    <row r="32" spans="1:7" s="32" customFormat="1" ht="180" x14ac:dyDescent="0.2">
      <c r="A32" s="33"/>
      <c r="B32" s="100">
        <v>12</v>
      </c>
      <c r="C32" s="7" t="s">
        <v>270</v>
      </c>
      <c r="D32" s="34" t="s">
        <v>0</v>
      </c>
      <c r="E32" s="35">
        <v>5</v>
      </c>
      <c r="F32" s="36"/>
      <c r="G32" s="35">
        <f>F32*E32</f>
        <v>0</v>
      </c>
    </row>
    <row r="33" spans="1:7" s="32" customFormat="1" x14ac:dyDescent="0.2">
      <c r="A33" s="33"/>
      <c r="B33" s="33"/>
      <c r="C33" s="7"/>
      <c r="D33" s="34"/>
      <c r="E33" s="35"/>
      <c r="F33" s="36"/>
      <c r="G33" s="35"/>
    </row>
    <row r="34" spans="1:7" s="32" customFormat="1" ht="180" x14ac:dyDescent="0.2">
      <c r="A34" s="33"/>
      <c r="B34" s="100">
        <v>13</v>
      </c>
      <c r="C34" s="7" t="s">
        <v>271</v>
      </c>
      <c r="D34" s="34" t="s">
        <v>0</v>
      </c>
      <c r="E34" s="35">
        <v>4</v>
      </c>
      <c r="F34" s="36"/>
      <c r="G34" s="35">
        <f>F34*E34</f>
        <v>0</v>
      </c>
    </row>
    <row r="35" spans="1:7" s="32" customFormat="1" x14ac:dyDescent="0.2">
      <c r="A35" s="33"/>
      <c r="B35" s="33"/>
      <c r="C35" s="7"/>
      <c r="D35" s="34"/>
      <c r="E35" s="35"/>
      <c r="F35" s="36"/>
      <c r="G35" s="35"/>
    </row>
    <row r="36" spans="1:7" s="32" customFormat="1" ht="168" x14ac:dyDescent="0.2">
      <c r="A36" s="33"/>
      <c r="B36" s="100">
        <v>14</v>
      </c>
      <c r="C36" s="7" t="s">
        <v>272</v>
      </c>
      <c r="D36" s="34" t="s">
        <v>0</v>
      </c>
      <c r="E36" s="35">
        <v>1</v>
      </c>
      <c r="F36" s="36"/>
      <c r="G36" s="35">
        <f>F36*E36</f>
        <v>0</v>
      </c>
    </row>
    <row r="37" spans="1:7" s="32" customFormat="1" x14ac:dyDescent="0.2">
      <c r="A37" s="33"/>
      <c r="B37" s="33"/>
      <c r="C37" s="7"/>
      <c r="D37" s="34"/>
      <c r="E37" s="35"/>
      <c r="F37" s="36"/>
      <c r="G37" s="35"/>
    </row>
    <row r="38" spans="1:7" s="32" customFormat="1" ht="168" x14ac:dyDescent="0.2">
      <c r="A38" s="33"/>
      <c r="B38" s="100">
        <v>15</v>
      </c>
      <c r="C38" s="7" t="s">
        <v>273</v>
      </c>
      <c r="D38" s="34" t="s">
        <v>0</v>
      </c>
      <c r="E38" s="35">
        <v>25</v>
      </c>
      <c r="F38" s="36"/>
      <c r="G38" s="35">
        <f>F38*E38</f>
        <v>0</v>
      </c>
    </row>
    <row r="39" spans="1:7" s="32" customFormat="1" x14ac:dyDescent="0.2">
      <c r="A39" s="33"/>
      <c r="B39" s="33"/>
      <c r="C39" s="7"/>
      <c r="D39" s="34"/>
      <c r="E39" s="35"/>
      <c r="F39" s="36"/>
      <c r="G39" s="35"/>
    </row>
    <row r="40" spans="1:7" s="32" customFormat="1" ht="168" x14ac:dyDescent="0.2">
      <c r="A40" s="33"/>
      <c r="B40" s="100">
        <v>16</v>
      </c>
      <c r="C40" s="7" t="s">
        <v>274</v>
      </c>
      <c r="D40" s="34" t="s">
        <v>0</v>
      </c>
      <c r="E40" s="35">
        <v>12</v>
      </c>
      <c r="F40" s="36"/>
      <c r="G40" s="35">
        <f>F40*E40</f>
        <v>0</v>
      </c>
    </row>
    <row r="41" spans="1:7" s="32" customFormat="1" x14ac:dyDescent="0.2">
      <c r="A41" s="33"/>
      <c r="B41" s="33"/>
      <c r="C41" s="7"/>
      <c r="D41" s="34"/>
      <c r="E41" s="35"/>
      <c r="F41" s="36"/>
      <c r="G41" s="35"/>
    </row>
    <row r="42" spans="1:7" s="32" customFormat="1" ht="168" x14ac:dyDescent="0.2">
      <c r="A42" s="33"/>
      <c r="B42" s="100">
        <v>17</v>
      </c>
      <c r="C42" s="7" t="s">
        <v>275</v>
      </c>
      <c r="D42" s="34" t="s">
        <v>0</v>
      </c>
      <c r="E42" s="35">
        <v>21</v>
      </c>
      <c r="F42" s="36"/>
      <c r="G42" s="35">
        <f>F42*E42</f>
        <v>0</v>
      </c>
    </row>
    <row r="43" spans="1:7" s="32" customFormat="1" x14ac:dyDescent="0.2">
      <c r="A43" s="33"/>
      <c r="B43" s="33"/>
      <c r="C43" s="7"/>
      <c r="D43" s="34"/>
      <c r="E43" s="35"/>
      <c r="F43" s="36"/>
      <c r="G43" s="35"/>
    </row>
    <row r="44" spans="1:7" s="32" customFormat="1" ht="168" x14ac:dyDescent="0.2">
      <c r="A44" s="33"/>
      <c r="B44" s="100">
        <v>18</v>
      </c>
      <c r="C44" s="7" t="s">
        <v>276</v>
      </c>
      <c r="D44" s="34" t="s">
        <v>0</v>
      </c>
      <c r="E44" s="35">
        <v>13</v>
      </c>
      <c r="F44" s="36"/>
      <c r="G44" s="35">
        <f>F44*E44</f>
        <v>0</v>
      </c>
    </row>
    <row r="45" spans="1:7" s="32" customFormat="1" x14ac:dyDescent="0.2">
      <c r="A45" s="33"/>
      <c r="B45" s="33"/>
      <c r="C45" s="7"/>
      <c r="D45" s="34"/>
      <c r="E45" s="35"/>
      <c r="F45" s="36"/>
      <c r="G45" s="35"/>
    </row>
    <row r="46" spans="1:7" s="32" customFormat="1" ht="168" x14ac:dyDescent="0.2">
      <c r="A46" s="33"/>
      <c r="B46" s="100">
        <v>19</v>
      </c>
      <c r="C46" s="7" t="s">
        <v>277</v>
      </c>
      <c r="D46" s="34" t="s">
        <v>0</v>
      </c>
      <c r="E46" s="35">
        <v>11</v>
      </c>
      <c r="F46" s="36"/>
      <c r="G46" s="35">
        <f>F46*E46</f>
        <v>0</v>
      </c>
    </row>
    <row r="47" spans="1:7" s="32" customFormat="1" x14ac:dyDescent="0.2">
      <c r="A47" s="33"/>
      <c r="B47" s="33"/>
      <c r="C47" s="7"/>
      <c r="D47" s="34"/>
      <c r="E47" s="35"/>
      <c r="F47" s="36"/>
      <c r="G47" s="35"/>
    </row>
    <row r="48" spans="1:7" s="32" customFormat="1" ht="168" x14ac:dyDescent="0.2">
      <c r="A48" s="33"/>
      <c r="B48" s="100">
        <v>20</v>
      </c>
      <c r="C48" s="7" t="s">
        <v>278</v>
      </c>
      <c r="D48" s="34" t="s">
        <v>0</v>
      </c>
      <c r="E48" s="35">
        <v>1</v>
      </c>
      <c r="F48" s="36"/>
      <c r="G48" s="35">
        <f>F48*E48</f>
        <v>0</v>
      </c>
    </row>
    <row r="49" spans="1:9" s="32" customFormat="1" x14ac:dyDescent="0.2">
      <c r="A49" s="33"/>
      <c r="B49" s="33"/>
      <c r="C49" s="7"/>
      <c r="D49" s="34"/>
      <c r="E49" s="35"/>
      <c r="F49" s="36"/>
      <c r="G49" s="35"/>
    </row>
    <row r="50" spans="1:9" s="96" customFormat="1" ht="228" x14ac:dyDescent="0.2">
      <c r="A50" s="89"/>
      <c r="B50" s="100">
        <v>21</v>
      </c>
      <c r="C50" s="90" t="s">
        <v>279</v>
      </c>
      <c r="D50" s="91" t="s">
        <v>0</v>
      </c>
      <c r="E50" s="92">
        <v>4</v>
      </c>
      <c r="F50" s="93"/>
      <c r="G50" s="92">
        <f>F50*E50</f>
        <v>0</v>
      </c>
    </row>
    <row r="51" spans="1:9" s="96" customFormat="1" x14ac:dyDescent="0.2">
      <c r="A51" s="89"/>
      <c r="B51" s="89"/>
      <c r="C51" s="90"/>
      <c r="D51" s="91"/>
      <c r="E51" s="92"/>
      <c r="F51" s="93"/>
      <c r="G51" s="92"/>
    </row>
    <row r="52" spans="1:9" s="96" customFormat="1" ht="216" x14ac:dyDescent="0.2">
      <c r="A52" s="89"/>
      <c r="B52" s="100">
        <v>22</v>
      </c>
      <c r="C52" s="90" t="s">
        <v>280</v>
      </c>
      <c r="D52" s="91" t="s">
        <v>0</v>
      </c>
      <c r="E52" s="92">
        <v>9</v>
      </c>
      <c r="F52" s="93"/>
      <c r="G52" s="92">
        <f>F52*E52</f>
        <v>0</v>
      </c>
    </row>
    <row r="53" spans="1:9" s="96" customFormat="1" x14ac:dyDescent="0.2">
      <c r="A53" s="89"/>
      <c r="B53" s="89"/>
      <c r="C53" s="90"/>
      <c r="D53" s="91"/>
      <c r="E53" s="92"/>
      <c r="F53" s="93"/>
      <c r="G53" s="92"/>
    </row>
    <row r="54" spans="1:9" s="96" customFormat="1" ht="168" x14ac:dyDescent="0.2">
      <c r="A54" s="89"/>
      <c r="B54" s="100">
        <v>23</v>
      </c>
      <c r="C54" s="90" t="s">
        <v>281</v>
      </c>
      <c r="D54" s="91" t="s">
        <v>0</v>
      </c>
      <c r="E54" s="92">
        <v>2</v>
      </c>
      <c r="F54" s="93"/>
      <c r="G54" s="92">
        <f>F54*E54</f>
        <v>0</v>
      </c>
    </row>
    <row r="55" spans="1:9" s="96" customFormat="1" x14ac:dyDescent="0.2">
      <c r="A55" s="89"/>
      <c r="B55" s="89"/>
      <c r="C55" s="90"/>
      <c r="D55" s="91"/>
      <c r="E55" s="92"/>
      <c r="F55" s="93"/>
      <c r="G55" s="92"/>
    </row>
    <row r="56" spans="1:9" s="97" customFormat="1" ht="204" x14ac:dyDescent="0.2">
      <c r="A56" s="89"/>
      <c r="B56" s="100">
        <v>24</v>
      </c>
      <c r="C56" s="90" t="s">
        <v>282</v>
      </c>
      <c r="D56" s="91" t="s">
        <v>0</v>
      </c>
      <c r="E56" s="92">
        <v>6</v>
      </c>
      <c r="F56" s="93"/>
      <c r="G56" s="92">
        <f>F56*E56</f>
        <v>0</v>
      </c>
    </row>
    <row r="57" spans="1:9" s="97" customFormat="1" x14ac:dyDescent="0.2">
      <c r="A57" s="89"/>
      <c r="B57" s="89"/>
      <c r="C57" s="90"/>
      <c r="D57" s="91"/>
      <c r="E57" s="92"/>
      <c r="F57" s="93"/>
      <c r="G57" s="92"/>
    </row>
    <row r="58" spans="1:9" s="97" customFormat="1" ht="144" x14ac:dyDescent="0.2">
      <c r="A58" s="89"/>
      <c r="B58" s="100">
        <v>25</v>
      </c>
      <c r="C58" s="90" t="s">
        <v>283</v>
      </c>
      <c r="D58" s="91" t="s">
        <v>0</v>
      </c>
      <c r="E58" s="92">
        <v>4</v>
      </c>
      <c r="F58" s="93"/>
      <c r="G58" s="92">
        <f>F58*E58</f>
        <v>0</v>
      </c>
      <c r="H58" s="98"/>
      <c r="I58" s="99"/>
    </row>
    <row r="59" spans="1:9" s="97" customFormat="1" x14ac:dyDescent="0.2">
      <c r="A59" s="89"/>
      <c r="B59" s="89"/>
      <c r="C59" s="90"/>
      <c r="D59" s="91"/>
      <c r="E59" s="92"/>
      <c r="F59" s="93"/>
      <c r="G59" s="92"/>
    </row>
    <row r="60" spans="1:9" s="95" customFormat="1" ht="144" x14ac:dyDescent="0.2">
      <c r="A60" s="89"/>
      <c r="B60" s="100">
        <v>26</v>
      </c>
      <c r="C60" s="90" t="s">
        <v>284</v>
      </c>
      <c r="D60" s="91" t="s">
        <v>0</v>
      </c>
      <c r="E60" s="92">
        <v>6</v>
      </c>
      <c r="F60" s="93"/>
      <c r="G60" s="92">
        <f>F60*E60</f>
        <v>0</v>
      </c>
    </row>
    <row r="61" spans="1:9" s="97" customFormat="1" x14ac:dyDescent="0.2">
      <c r="A61" s="89"/>
      <c r="B61" s="89"/>
      <c r="C61" s="90"/>
      <c r="D61" s="91"/>
      <c r="E61" s="92"/>
      <c r="F61" s="93"/>
      <c r="G61" s="92"/>
    </row>
    <row r="62" spans="1:9" s="97" customFormat="1" ht="120" x14ac:dyDescent="0.2">
      <c r="A62" s="89"/>
      <c r="B62" s="100">
        <v>27</v>
      </c>
      <c r="C62" s="90" t="s">
        <v>285</v>
      </c>
      <c r="D62" s="91" t="s">
        <v>0</v>
      </c>
      <c r="E62" s="92">
        <v>3</v>
      </c>
      <c r="F62" s="93"/>
      <c r="G62" s="92">
        <f>F62*E62</f>
        <v>0</v>
      </c>
    </row>
    <row r="63" spans="1:9" s="97" customFormat="1" x14ac:dyDescent="0.2">
      <c r="A63" s="89"/>
      <c r="B63" s="89"/>
      <c r="C63" s="90"/>
      <c r="D63" s="91"/>
      <c r="E63" s="92"/>
      <c r="F63" s="93"/>
      <c r="G63" s="92"/>
    </row>
    <row r="64" spans="1:9" s="97" customFormat="1" ht="132" x14ac:dyDescent="0.2">
      <c r="A64" s="89"/>
      <c r="B64" s="100">
        <v>28</v>
      </c>
      <c r="C64" s="90" t="s">
        <v>286</v>
      </c>
      <c r="D64" s="91" t="s">
        <v>0</v>
      </c>
      <c r="E64" s="92">
        <v>6</v>
      </c>
      <c r="F64" s="93"/>
      <c r="G64" s="92">
        <f>F64*E64</f>
        <v>0</v>
      </c>
    </row>
    <row r="65" spans="1:7" s="97" customFormat="1" x14ac:dyDescent="0.2">
      <c r="A65" s="89"/>
      <c r="B65" s="89"/>
      <c r="C65" s="90"/>
      <c r="D65" s="91"/>
      <c r="E65" s="92"/>
      <c r="F65" s="93"/>
      <c r="G65" s="92"/>
    </row>
    <row r="66" spans="1:7" s="97" customFormat="1" ht="132" x14ac:dyDescent="0.2">
      <c r="A66" s="89"/>
      <c r="B66" s="100">
        <v>29</v>
      </c>
      <c r="C66" s="90" t="s">
        <v>287</v>
      </c>
      <c r="D66" s="91" t="s">
        <v>0</v>
      </c>
      <c r="E66" s="92">
        <v>5</v>
      </c>
      <c r="F66" s="93"/>
      <c r="G66" s="92">
        <f>F66*E66</f>
        <v>0</v>
      </c>
    </row>
    <row r="67" spans="1:7" s="97" customFormat="1" x14ac:dyDescent="0.2">
      <c r="A67" s="89"/>
      <c r="B67" s="89"/>
      <c r="C67" s="90"/>
      <c r="D67" s="91"/>
      <c r="E67" s="92"/>
      <c r="F67" s="93"/>
      <c r="G67" s="92"/>
    </row>
    <row r="68" spans="1:7" s="97" customFormat="1" ht="132" x14ac:dyDescent="0.2">
      <c r="A68" s="89"/>
      <c r="B68" s="100">
        <v>30</v>
      </c>
      <c r="C68" s="90" t="s">
        <v>288</v>
      </c>
      <c r="D68" s="91" t="s">
        <v>0</v>
      </c>
      <c r="E68" s="92">
        <v>4</v>
      </c>
      <c r="F68" s="93"/>
      <c r="G68" s="92">
        <f>F68*E68</f>
        <v>0</v>
      </c>
    </row>
    <row r="69" spans="1:7" s="97" customFormat="1" x14ac:dyDescent="0.2">
      <c r="A69" s="89"/>
      <c r="B69" s="89"/>
      <c r="C69" s="90"/>
      <c r="D69" s="91"/>
      <c r="E69" s="92"/>
      <c r="F69" s="93"/>
      <c r="G69" s="92"/>
    </row>
    <row r="70" spans="1:7" s="97" customFormat="1" ht="120" x14ac:dyDescent="0.2">
      <c r="A70" s="89"/>
      <c r="B70" s="100">
        <v>31</v>
      </c>
      <c r="C70" s="90" t="s">
        <v>289</v>
      </c>
      <c r="D70" s="91" t="s">
        <v>290</v>
      </c>
      <c r="E70" s="92">
        <v>1</v>
      </c>
      <c r="F70" s="93"/>
      <c r="G70" s="92">
        <f>F70*E70</f>
        <v>0</v>
      </c>
    </row>
    <row r="71" spans="1:7" s="97" customFormat="1" x14ac:dyDescent="0.2">
      <c r="A71" s="89"/>
      <c r="B71" s="89"/>
      <c r="C71" s="90"/>
      <c r="D71" s="91"/>
      <c r="E71" s="92"/>
      <c r="F71" s="93"/>
      <c r="G71" s="92"/>
    </row>
    <row r="72" spans="1:7" s="97" customFormat="1" ht="168" x14ac:dyDescent="0.2">
      <c r="A72" s="89"/>
      <c r="B72" s="100">
        <v>32</v>
      </c>
      <c r="C72" s="90" t="s">
        <v>291</v>
      </c>
      <c r="D72" s="91" t="s">
        <v>3</v>
      </c>
      <c r="E72" s="92">
        <v>1</v>
      </c>
      <c r="F72" s="93"/>
      <c r="G72" s="92">
        <f>F72*E72</f>
        <v>0</v>
      </c>
    </row>
    <row r="73" spans="1:7" s="97" customFormat="1" x14ac:dyDescent="0.2">
      <c r="A73" s="89"/>
      <c r="B73" s="89"/>
      <c r="C73" s="90"/>
      <c r="D73" s="91"/>
      <c r="E73" s="92"/>
      <c r="F73" s="93"/>
      <c r="G73" s="92"/>
    </row>
    <row r="74" spans="1:7" s="97" customFormat="1" ht="240" x14ac:dyDescent="0.2">
      <c r="A74" s="89"/>
      <c r="B74" s="100">
        <v>33</v>
      </c>
      <c r="C74" s="90" t="s">
        <v>292</v>
      </c>
      <c r="D74" s="91" t="s">
        <v>0</v>
      </c>
      <c r="E74" s="92">
        <v>20</v>
      </c>
      <c r="F74" s="93"/>
      <c r="G74" s="92">
        <f>F74*E74</f>
        <v>0</v>
      </c>
    </row>
    <row r="75" spans="1:7" s="97" customFormat="1" x14ac:dyDescent="0.2">
      <c r="A75" s="89"/>
      <c r="B75" s="89"/>
      <c r="C75" s="90"/>
      <c r="D75" s="91"/>
      <c r="E75" s="92"/>
      <c r="F75" s="93"/>
      <c r="G75" s="92"/>
    </row>
    <row r="76" spans="1:7" s="97" customFormat="1" ht="240" x14ac:dyDescent="0.2">
      <c r="A76" s="89"/>
      <c r="B76" s="100">
        <v>34</v>
      </c>
      <c r="C76" s="90" t="s">
        <v>293</v>
      </c>
      <c r="D76" s="91" t="s">
        <v>0</v>
      </c>
      <c r="E76" s="92">
        <v>3</v>
      </c>
      <c r="F76" s="93"/>
      <c r="G76" s="92">
        <f>F76*E76</f>
        <v>0</v>
      </c>
    </row>
    <row r="77" spans="1:7" s="95" customFormat="1" x14ac:dyDescent="0.2">
      <c r="A77" s="89"/>
      <c r="B77" s="89"/>
      <c r="C77" s="90"/>
      <c r="D77" s="91"/>
      <c r="E77" s="92"/>
      <c r="F77" s="93"/>
      <c r="G77" s="92"/>
    </row>
    <row r="78" spans="1:7" s="97" customFormat="1" ht="204" x14ac:dyDescent="0.2">
      <c r="A78" s="89"/>
      <c r="B78" s="100">
        <v>35</v>
      </c>
      <c r="C78" s="90" t="s">
        <v>294</v>
      </c>
      <c r="D78" s="91" t="s">
        <v>0</v>
      </c>
      <c r="E78" s="92">
        <v>3</v>
      </c>
      <c r="F78" s="93"/>
      <c r="G78" s="92">
        <f>F78*E78</f>
        <v>0</v>
      </c>
    </row>
    <row r="79" spans="1:7" s="97" customFormat="1" x14ac:dyDescent="0.2">
      <c r="A79" s="89"/>
      <c r="B79" s="89"/>
      <c r="C79" s="90"/>
      <c r="D79" s="91"/>
      <c r="E79" s="92"/>
      <c r="F79" s="93"/>
      <c r="G79" s="92"/>
    </row>
    <row r="80" spans="1:7" s="95" customFormat="1" ht="144" x14ac:dyDescent="0.2">
      <c r="A80" s="89"/>
      <c r="B80" s="100">
        <v>36</v>
      </c>
      <c r="C80" s="90" t="s">
        <v>295</v>
      </c>
      <c r="D80" s="91" t="s">
        <v>0</v>
      </c>
      <c r="E80" s="92">
        <v>27</v>
      </c>
      <c r="F80" s="93"/>
      <c r="G80" s="92">
        <f>F80*E80</f>
        <v>0</v>
      </c>
    </row>
    <row r="81" spans="1:7" s="97" customFormat="1" x14ac:dyDescent="0.2">
      <c r="A81" s="89"/>
      <c r="B81" s="89"/>
      <c r="C81" s="90"/>
      <c r="D81" s="91"/>
      <c r="E81" s="92"/>
      <c r="F81" s="93"/>
      <c r="G81" s="92"/>
    </row>
    <row r="82" spans="1:7" s="97" customFormat="1" ht="36" x14ac:dyDescent="0.2">
      <c r="A82" s="89"/>
      <c r="B82" s="100">
        <v>37</v>
      </c>
      <c r="C82" s="90" t="s">
        <v>296</v>
      </c>
      <c r="D82" s="91" t="s">
        <v>0</v>
      </c>
      <c r="E82" s="92">
        <v>1</v>
      </c>
      <c r="F82" s="93"/>
      <c r="G82" s="92">
        <f>F82*E82</f>
        <v>0</v>
      </c>
    </row>
    <row r="83" spans="1:7" s="97" customFormat="1" x14ac:dyDescent="0.2">
      <c r="A83" s="89"/>
      <c r="B83" s="89"/>
      <c r="C83" s="90"/>
      <c r="D83" s="91"/>
      <c r="E83" s="92"/>
      <c r="F83" s="93"/>
      <c r="G83" s="92"/>
    </row>
    <row r="84" spans="1:7" s="97" customFormat="1" ht="24" x14ac:dyDescent="0.2">
      <c r="A84" s="89"/>
      <c r="B84" s="100">
        <v>38</v>
      </c>
      <c r="C84" s="90" t="s">
        <v>297</v>
      </c>
      <c r="D84" s="91" t="s">
        <v>0</v>
      </c>
      <c r="E84" s="92">
        <v>26</v>
      </c>
      <c r="F84" s="93"/>
      <c r="G84" s="92">
        <f>F84*E84</f>
        <v>0</v>
      </c>
    </row>
    <row r="85" spans="1:7" s="97" customFormat="1" x14ac:dyDescent="0.2">
      <c r="A85" s="89"/>
      <c r="B85" s="89"/>
      <c r="C85" s="90"/>
      <c r="D85" s="91"/>
      <c r="E85" s="92"/>
      <c r="F85" s="93"/>
      <c r="G85" s="92"/>
    </row>
    <row r="86" spans="1:7" s="97" customFormat="1" ht="192" x14ac:dyDescent="0.2">
      <c r="A86" s="89"/>
      <c r="B86" s="100">
        <v>39</v>
      </c>
      <c r="C86" s="90" t="s">
        <v>298</v>
      </c>
      <c r="D86" s="91" t="s">
        <v>0</v>
      </c>
      <c r="E86" s="92">
        <v>27</v>
      </c>
      <c r="F86" s="93"/>
      <c r="G86" s="92">
        <f>F86*E86</f>
        <v>0</v>
      </c>
    </row>
    <row r="87" spans="1:7" s="97" customFormat="1" x14ac:dyDescent="0.2">
      <c r="A87" s="89"/>
      <c r="B87" s="89"/>
      <c r="C87" s="90"/>
      <c r="D87" s="91"/>
      <c r="E87" s="92"/>
      <c r="F87" s="93"/>
      <c r="G87" s="92"/>
    </row>
    <row r="88" spans="1:7" s="97" customFormat="1" ht="36" x14ac:dyDescent="0.2">
      <c r="A88" s="89"/>
      <c r="B88" s="100">
        <v>40</v>
      </c>
      <c r="C88" s="90" t="s">
        <v>299</v>
      </c>
      <c r="D88" s="91" t="s">
        <v>0</v>
      </c>
      <c r="E88" s="92">
        <v>2</v>
      </c>
      <c r="F88" s="93"/>
      <c r="G88" s="92">
        <f>F88*E88</f>
        <v>0</v>
      </c>
    </row>
    <row r="89" spans="1:7" s="97" customFormat="1" x14ac:dyDescent="0.2">
      <c r="A89" s="89"/>
      <c r="B89" s="89"/>
      <c r="C89" s="90"/>
      <c r="D89" s="91"/>
      <c r="E89" s="92"/>
      <c r="F89" s="93"/>
      <c r="G89" s="92"/>
    </row>
    <row r="90" spans="1:7" s="97" customFormat="1" ht="36" x14ac:dyDescent="0.2">
      <c r="A90" s="89"/>
      <c r="B90" s="100">
        <v>41</v>
      </c>
      <c r="C90" s="90" t="s">
        <v>300</v>
      </c>
      <c r="D90" s="91" t="s">
        <v>0</v>
      </c>
      <c r="E90" s="92">
        <v>4</v>
      </c>
      <c r="F90" s="93"/>
      <c r="G90" s="92">
        <f>F90*E90</f>
        <v>0</v>
      </c>
    </row>
    <row r="91" spans="1:7" s="97" customFormat="1" x14ac:dyDescent="0.2">
      <c r="A91" s="89"/>
      <c r="B91" s="89"/>
      <c r="C91" s="90"/>
      <c r="D91" s="91"/>
      <c r="E91" s="92"/>
      <c r="F91" s="93"/>
      <c r="G91" s="92"/>
    </row>
    <row r="92" spans="1:7" s="97" customFormat="1" ht="24" x14ac:dyDescent="0.2">
      <c r="A92" s="89"/>
      <c r="B92" s="100">
        <v>42</v>
      </c>
      <c r="C92" s="90" t="s">
        <v>301</v>
      </c>
      <c r="D92" s="91" t="s">
        <v>0</v>
      </c>
      <c r="E92" s="92">
        <v>21</v>
      </c>
      <c r="F92" s="93"/>
      <c r="G92" s="92">
        <f>F92*E92</f>
        <v>0</v>
      </c>
    </row>
    <row r="93" spans="1:7" s="97" customFormat="1" x14ac:dyDescent="0.2">
      <c r="A93" s="89"/>
      <c r="B93" s="89"/>
      <c r="C93" s="90"/>
      <c r="D93" s="91"/>
      <c r="E93" s="92"/>
      <c r="F93" s="93"/>
      <c r="G93" s="92"/>
    </row>
    <row r="94" spans="1:7" s="97" customFormat="1" ht="240" x14ac:dyDescent="0.2">
      <c r="A94" s="89"/>
      <c r="B94" s="100">
        <v>43</v>
      </c>
      <c r="C94" s="90" t="s">
        <v>302</v>
      </c>
      <c r="D94" s="91" t="s">
        <v>0</v>
      </c>
      <c r="E94" s="92">
        <v>7</v>
      </c>
      <c r="F94" s="93"/>
      <c r="G94" s="92">
        <f>F94*E94</f>
        <v>0</v>
      </c>
    </row>
    <row r="95" spans="1:7" s="97" customFormat="1" x14ac:dyDescent="0.2">
      <c r="A95" s="89"/>
      <c r="B95" s="89"/>
      <c r="C95" s="90"/>
      <c r="D95" s="91"/>
      <c r="E95" s="92"/>
      <c r="F95" s="93"/>
      <c r="G95" s="92"/>
    </row>
    <row r="96" spans="1:7" x14ac:dyDescent="0.2">
      <c r="C96" s="60" t="s">
        <v>303</v>
      </c>
    </row>
    <row r="98" spans="2:7" ht="324" x14ac:dyDescent="0.2">
      <c r="B98" s="100">
        <v>50</v>
      </c>
      <c r="C98" s="7" t="s">
        <v>304</v>
      </c>
      <c r="D98" s="34" t="s">
        <v>0</v>
      </c>
      <c r="E98" s="35">
        <v>4</v>
      </c>
      <c r="G98" s="35">
        <f>F98*E98</f>
        <v>0</v>
      </c>
    </row>
    <row r="100" spans="2:7" ht="84" x14ac:dyDescent="0.2">
      <c r="B100" s="100">
        <v>51</v>
      </c>
      <c r="C100" s="7" t="s">
        <v>305</v>
      </c>
      <c r="D100" s="34" t="s">
        <v>0</v>
      </c>
      <c r="E100" s="35">
        <v>1</v>
      </c>
      <c r="G100" s="35">
        <f>F100*E100</f>
        <v>0</v>
      </c>
    </row>
    <row r="102" spans="2:7" ht="72" x14ac:dyDescent="0.2">
      <c r="B102" s="100">
        <v>52</v>
      </c>
      <c r="C102" s="7" t="s">
        <v>306</v>
      </c>
      <c r="D102" s="34" t="s">
        <v>0</v>
      </c>
      <c r="E102" s="35">
        <v>3</v>
      </c>
      <c r="G102" s="35">
        <f>F102*E102</f>
        <v>0</v>
      </c>
    </row>
    <row r="104" spans="2:7" ht="48" x14ac:dyDescent="0.2">
      <c r="B104" s="100">
        <v>53</v>
      </c>
      <c r="C104" s="7" t="s">
        <v>307</v>
      </c>
      <c r="D104" s="34" t="s">
        <v>0</v>
      </c>
      <c r="E104" s="35">
        <v>9</v>
      </c>
      <c r="G104" s="35">
        <f>F104*E104</f>
        <v>0</v>
      </c>
    </row>
    <row r="106" spans="2:7" x14ac:dyDescent="0.2">
      <c r="B106" s="100">
        <v>54</v>
      </c>
      <c r="C106" s="7" t="s">
        <v>308</v>
      </c>
      <c r="D106" s="34" t="s">
        <v>0</v>
      </c>
      <c r="E106" s="35">
        <v>2</v>
      </c>
      <c r="G106" s="35">
        <f>F106*E106</f>
        <v>0</v>
      </c>
    </row>
    <row r="108" spans="2:7" ht="72" x14ac:dyDescent="0.2">
      <c r="B108" s="100">
        <v>55</v>
      </c>
      <c r="C108" s="7" t="s">
        <v>309</v>
      </c>
      <c r="D108" s="34" t="s">
        <v>0</v>
      </c>
      <c r="E108" s="35">
        <v>14</v>
      </c>
      <c r="G108" s="35">
        <f>F108*E108</f>
        <v>0</v>
      </c>
    </row>
    <row r="110" spans="2:7" ht="60" x14ac:dyDescent="0.2">
      <c r="B110" s="100">
        <v>56</v>
      </c>
      <c r="C110" s="7" t="s">
        <v>310</v>
      </c>
      <c r="D110" s="34" t="s">
        <v>0</v>
      </c>
      <c r="E110" s="35">
        <v>20</v>
      </c>
      <c r="G110" s="35">
        <f>F110*E110</f>
        <v>0</v>
      </c>
    </row>
    <row r="112" spans="2:7" ht="24" x14ac:dyDescent="0.2">
      <c r="B112" s="100">
        <v>57</v>
      </c>
      <c r="C112" s="7" t="s">
        <v>311</v>
      </c>
      <c r="D112" s="34" t="s">
        <v>3</v>
      </c>
      <c r="E112" s="35">
        <v>1</v>
      </c>
      <c r="G112" s="35">
        <f>F112*E112</f>
        <v>0</v>
      </c>
    </row>
    <row r="114" spans="1:7" s="13" customFormat="1" x14ac:dyDescent="0.2">
      <c r="A114" s="8"/>
      <c r="B114" s="8" t="s">
        <v>257</v>
      </c>
      <c r="C114" s="9" t="s">
        <v>312</v>
      </c>
      <c r="D114" s="10"/>
      <c r="E114" s="11"/>
      <c r="F114" s="12"/>
      <c r="G114" s="11">
        <f>SUM(G10:G113)</f>
        <v>0</v>
      </c>
    </row>
    <row r="117" spans="1:7" ht="30" x14ac:dyDescent="0.2">
      <c r="A117" s="46"/>
      <c r="B117" s="46"/>
      <c r="C117" s="46" t="str">
        <f>_xlfn.TEXTJOIN(" - ",TRUE,"REKAPITULACIJA",C$3)</f>
        <v>REKAPITULACIJA - JAKA I SLABA STRUJA, ZAŠTITA OD MUNJE I VATRODOJAVA</v>
      </c>
      <c r="D117" s="46"/>
      <c r="E117" s="46"/>
      <c r="F117" s="46"/>
      <c r="G117" s="46"/>
    </row>
    <row r="121" spans="1:7" x14ac:dyDescent="0.2">
      <c r="B121" s="33" t="s">
        <v>257</v>
      </c>
      <c r="C121" s="33" t="str">
        <f>C8</f>
        <v xml:space="preserve">RASVJETNA TIJELA </v>
      </c>
      <c r="G121" s="35">
        <f>G114</f>
        <v>0</v>
      </c>
    </row>
    <row r="122" spans="1:7" x14ac:dyDescent="0.2">
      <c r="C122" s="33"/>
    </row>
    <row r="123" spans="1:7" ht="24" x14ac:dyDescent="0.2">
      <c r="A123" s="37" t="s">
        <v>253</v>
      </c>
      <c r="B123" s="37"/>
      <c r="C123" s="38" t="str">
        <f>_xlfn.TEXTJOIN(" ",TRUE,C$3,"UKUPNO")</f>
        <v>JAKA I SLABA STRUJA, ZAŠTITA OD MUNJE I VATRODOJAVA UKUPNO</v>
      </c>
      <c r="D123" s="39"/>
      <c r="E123" s="40"/>
      <c r="F123" s="41"/>
      <c r="G123" s="40">
        <f>SUM(G120:G122)</f>
        <v>0</v>
      </c>
    </row>
  </sheetData>
  <sheetProtection algorithmName="SHA-512" hashValue="ONTL84JhjulRM9RtJyfchBB1q2jAhbufAGkktiKcZNNfysBXAMSjzh7q01w2hEjcHM3a0vupPgBwB4uXfRGyyw==" saltValue="8D3wh4bwr7F+QxdEZTBd0w=="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fitToHeight="0" orientation="portrait" r:id="rId1"/>
  <headerFooter>
    <oddHeader>&amp;L&amp;G&amp;R&amp;"Arial,Bold"&amp;7&amp;K0032FAGRAĐENJE, PROJEKTIRANJE I NADZOR&amp;"Arial,Regular"
Ulica grada Vukovara 43a,10000 Zagreb
OIB: 23141220773</oddHeader>
    <oddFooter>&amp;L&amp;9Naziv projekta: Cjelovita obnova Vile Ehrlich-Marić - II. dio
Građevina: Vila Ehrlich-Marić - Hrvatski muzej arhitekture HAZU
Lokacija: Ulica Ivana Gorana Kovačića 37, Zagreb, k.č.br. 839, k.o. Centar&amp;R&amp;"-,Bold"&amp;9&amp;A&amp;"-,Regular"
&amp;P / &amp;N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DC939-7A9C-47DE-B1A4-CD16720966BC}">
  <dimension ref="A1:I188"/>
  <sheetViews>
    <sheetView view="pageBreakPreview" zoomScaleNormal="120" zoomScaleSheetLayoutView="100" workbookViewId="0"/>
  </sheetViews>
  <sheetFormatPr defaultRowHeight="12" x14ac:dyDescent="0.2"/>
  <cols>
    <col min="1" max="2" width="3.5703125" style="33" customWidth="1"/>
    <col min="3" max="3" width="41.5703125" style="7" customWidth="1"/>
    <col min="4" max="4" width="4.5703125" style="34" customWidth="1"/>
    <col min="5" max="5" width="8.5703125" style="35" customWidth="1"/>
    <col min="6" max="6" width="10.5703125" style="1" customWidth="1"/>
    <col min="7" max="7" width="11.5703125" style="35" customWidth="1"/>
    <col min="8" max="251" width="8.7109375" style="42"/>
    <col min="252" max="252" width="5.7109375" style="42" customWidth="1"/>
    <col min="253" max="253" width="60.7109375" style="42" customWidth="1"/>
    <col min="254" max="254" width="8.7109375" style="42"/>
    <col min="255" max="255" width="9.7109375" style="42" customWidth="1"/>
    <col min="256" max="256" width="3.7109375" style="42" customWidth="1"/>
    <col min="257" max="258" width="10.7109375" style="42" customWidth="1"/>
    <col min="259" max="259" width="9.28515625" style="42" customWidth="1"/>
    <col min="260" max="507" width="8.7109375" style="42"/>
    <col min="508" max="508" width="5.7109375" style="42" customWidth="1"/>
    <col min="509" max="509" width="60.7109375" style="42" customWidth="1"/>
    <col min="510" max="510" width="8.7109375" style="42"/>
    <col min="511" max="511" width="9.7109375" style="42" customWidth="1"/>
    <col min="512" max="512" width="3.7109375" style="42" customWidth="1"/>
    <col min="513" max="514" width="10.7109375" style="42" customWidth="1"/>
    <col min="515" max="515" width="9.28515625" style="42" customWidth="1"/>
    <col min="516" max="763" width="8.7109375" style="42"/>
    <col min="764" max="764" width="5.7109375" style="42" customWidth="1"/>
    <col min="765" max="765" width="60.7109375" style="42" customWidth="1"/>
    <col min="766" max="766" width="8.7109375" style="42"/>
    <col min="767" max="767" width="9.7109375" style="42" customWidth="1"/>
    <col min="768" max="768" width="3.7109375" style="42" customWidth="1"/>
    <col min="769" max="770" width="10.7109375" style="42" customWidth="1"/>
    <col min="771" max="771" width="9.28515625" style="42" customWidth="1"/>
    <col min="772" max="1019" width="8.7109375" style="42"/>
    <col min="1020" max="1020" width="5.7109375" style="42" customWidth="1"/>
    <col min="1021" max="1021" width="60.7109375" style="42" customWidth="1"/>
    <col min="1022" max="1022" width="8.7109375" style="42"/>
    <col min="1023" max="1023" width="9.7109375" style="42" customWidth="1"/>
    <col min="1024" max="1024" width="3.7109375" style="42" customWidth="1"/>
    <col min="1025" max="1026" width="10.7109375" style="42" customWidth="1"/>
    <col min="1027" max="1027" width="9.28515625" style="42" customWidth="1"/>
    <col min="1028" max="1275" width="8.7109375" style="42"/>
    <col min="1276" max="1276" width="5.7109375" style="42" customWidth="1"/>
    <col min="1277" max="1277" width="60.7109375" style="42" customWidth="1"/>
    <col min="1278" max="1278" width="8.7109375" style="42"/>
    <col min="1279" max="1279" width="9.7109375" style="42" customWidth="1"/>
    <col min="1280" max="1280" width="3.7109375" style="42" customWidth="1"/>
    <col min="1281" max="1282" width="10.7109375" style="42" customWidth="1"/>
    <col min="1283" max="1283" width="9.28515625" style="42" customWidth="1"/>
    <col min="1284" max="1531" width="8.7109375" style="42"/>
    <col min="1532" max="1532" width="5.7109375" style="42" customWidth="1"/>
    <col min="1533" max="1533" width="60.7109375" style="42" customWidth="1"/>
    <col min="1534" max="1534" width="8.7109375" style="42"/>
    <col min="1535" max="1535" width="9.7109375" style="42" customWidth="1"/>
    <col min="1536" max="1536" width="3.7109375" style="42" customWidth="1"/>
    <col min="1537" max="1538" width="10.7109375" style="42" customWidth="1"/>
    <col min="1539" max="1539" width="9.28515625" style="42" customWidth="1"/>
    <col min="1540" max="1787" width="8.7109375" style="42"/>
    <col min="1788" max="1788" width="5.7109375" style="42" customWidth="1"/>
    <col min="1789" max="1789" width="60.7109375" style="42" customWidth="1"/>
    <col min="1790" max="1790" width="8.7109375" style="42"/>
    <col min="1791" max="1791" width="9.7109375" style="42" customWidth="1"/>
    <col min="1792" max="1792" width="3.7109375" style="42" customWidth="1"/>
    <col min="1793" max="1794" width="10.7109375" style="42" customWidth="1"/>
    <col min="1795" max="1795" width="9.28515625" style="42" customWidth="1"/>
    <col min="1796" max="2043" width="8.7109375" style="42"/>
    <col min="2044" max="2044" width="5.7109375" style="42" customWidth="1"/>
    <col min="2045" max="2045" width="60.7109375" style="42" customWidth="1"/>
    <col min="2046" max="2046" width="8.7109375" style="42"/>
    <col min="2047" max="2047" width="9.7109375" style="42" customWidth="1"/>
    <col min="2048" max="2048" width="3.7109375" style="42" customWidth="1"/>
    <col min="2049" max="2050" width="10.7109375" style="42" customWidth="1"/>
    <col min="2051" max="2051" width="9.28515625" style="42" customWidth="1"/>
    <col min="2052" max="2299" width="8.7109375" style="42"/>
    <col min="2300" max="2300" width="5.7109375" style="42" customWidth="1"/>
    <col min="2301" max="2301" width="60.7109375" style="42" customWidth="1"/>
    <col min="2302" max="2302" width="8.7109375" style="42"/>
    <col min="2303" max="2303" width="9.7109375" style="42" customWidth="1"/>
    <col min="2304" max="2304" width="3.7109375" style="42" customWidth="1"/>
    <col min="2305" max="2306" width="10.7109375" style="42" customWidth="1"/>
    <col min="2307" max="2307" width="9.28515625" style="42" customWidth="1"/>
    <col min="2308" max="2555" width="8.7109375" style="42"/>
    <col min="2556" max="2556" width="5.7109375" style="42" customWidth="1"/>
    <col min="2557" max="2557" width="60.7109375" style="42" customWidth="1"/>
    <col min="2558" max="2558" width="8.7109375" style="42"/>
    <col min="2559" max="2559" width="9.7109375" style="42" customWidth="1"/>
    <col min="2560" max="2560" width="3.7109375" style="42" customWidth="1"/>
    <col min="2561" max="2562" width="10.7109375" style="42" customWidth="1"/>
    <col min="2563" max="2563" width="9.28515625" style="42" customWidth="1"/>
    <col min="2564" max="2811" width="8.7109375" style="42"/>
    <col min="2812" max="2812" width="5.7109375" style="42" customWidth="1"/>
    <col min="2813" max="2813" width="60.7109375" style="42" customWidth="1"/>
    <col min="2814" max="2814" width="8.7109375" style="42"/>
    <col min="2815" max="2815" width="9.7109375" style="42" customWidth="1"/>
    <col min="2816" max="2816" width="3.7109375" style="42" customWidth="1"/>
    <col min="2817" max="2818" width="10.7109375" style="42" customWidth="1"/>
    <col min="2819" max="2819" width="9.28515625" style="42" customWidth="1"/>
    <col min="2820" max="3067" width="8.7109375" style="42"/>
    <col min="3068" max="3068" width="5.7109375" style="42" customWidth="1"/>
    <col min="3069" max="3069" width="60.7109375" style="42" customWidth="1"/>
    <col min="3070" max="3070" width="8.7109375" style="42"/>
    <col min="3071" max="3071" width="9.7109375" style="42" customWidth="1"/>
    <col min="3072" max="3072" width="3.7109375" style="42" customWidth="1"/>
    <col min="3073" max="3074" width="10.7109375" style="42" customWidth="1"/>
    <col min="3075" max="3075" width="9.28515625" style="42" customWidth="1"/>
    <col min="3076" max="3323" width="8.7109375" style="42"/>
    <col min="3324" max="3324" width="5.7109375" style="42" customWidth="1"/>
    <col min="3325" max="3325" width="60.7109375" style="42" customWidth="1"/>
    <col min="3326" max="3326" width="8.7109375" style="42"/>
    <col min="3327" max="3327" width="9.7109375" style="42" customWidth="1"/>
    <col min="3328" max="3328" width="3.7109375" style="42" customWidth="1"/>
    <col min="3329" max="3330" width="10.7109375" style="42" customWidth="1"/>
    <col min="3331" max="3331" width="9.28515625" style="42" customWidth="1"/>
    <col min="3332" max="3579" width="8.7109375" style="42"/>
    <col min="3580" max="3580" width="5.7109375" style="42" customWidth="1"/>
    <col min="3581" max="3581" width="60.7109375" style="42" customWidth="1"/>
    <col min="3582" max="3582" width="8.7109375" style="42"/>
    <col min="3583" max="3583" width="9.7109375" style="42" customWidth="1"/>
    <col min="3584" max="3584" width="3.7109375" style="42" customWidth="1"/>
    <col min="3585" max="3586" width="10.7109375" style="42" customWidth="1"/>
    <col min="3587" max="3587" width="9.28515625" style="42" customWidth="1"/>
    <col min="3588" max="3835" width="8.7109375" style="42"/>
    <col min="3836" max="3836" width="5.7109375" style="42" customWidth="1"/>
    <col min="3837" max="3837" width="60.7109375" style="42" customWidth="1"/>
    <col min="3838" max="3838" width="8.7109375" style="42"/>
    <col min="3839" max="3839" width="9.7109375" style="42" customWidth="1"/>
    <col min="3840" max="3840" width="3.7109375" style="42" customWidth="1"/>
    <col min="3841" max="3842" width="10.7109375" style="42" customWidth="1"/>
    <col min="3843" max="3843" width="9.28515625" style="42" customWidth="1"/>
    <col min="3844" max="4091" width="8.7109375" style="42"/>
    <col min="4092" max="4092" width="5.7109375" style="42" customWidth="1"/>
    <col min="4093" max="4093" width="60.7109375" style="42" customWidth="1"/>
    <col min="4094" max="4094" width="8.7109375" style="42"/>
    <col min="4095" max="4095" width="9.7109375" style="42" customWidth="1"/>
    <col min="4096" max="4096" width="3.7109375" style="42" customWidth="1"/>
    <col min="4097" max="4098" width="10.7109375" style="42" customWidth="1"/>
    <col min="4099" max="4099" width="9.28515625" style="42" customWidth="1"/>
    <col min="4100" max="4347" width="8.7109375" style="42"/>
    <col min="4348" max="4348" width="5.7109375" style="42" customWidth="1"/>
    <col min="4349" max="4349" width="60.7109375" style="42" customWidth="1"/>
    <col min="4350" max="4350" width="8.7109375" style="42"/>
    <col min="4351" max="4351" width="9.7109375" style="42" customWidth="1"/>
    <col min="4352" max="4352" width="3.7109375" style="42" customWidth="1"/>
    <col min="4353" max="4354" width="10.7109375" style="42" customWidth="1"/>
    <col min="4355" max="4355" width="9.28515625" style="42" customWidth="1"/>
    <col min="4356" max="4603" width="8.7109375" style="42"/>
    <col min="4604" max="4604" width="5.7109375" style="42" customWidth="1"/>
    <col min="4605" max="4605" width="60.7109375" style="42" customWidth="1"/>
    <col min="4606" max="4606" width="8.7109375" style="42"/>
    <col min="4607" max="4607" width="9.7109375" style="42" customWidth="1"/>
    <col min="4608" max="4608" width="3.7109375" style="42" customWidth="1"/>
    <col min="4609" max="4610" width="10.7109375" style="42" customWidth="1"/>
    <col min="4611" max="4611" width="9.28515625" style="42" customWidth="1"/>
    <col min="4612" max="4859" width="8.7109375" style="42"/>
    <col min="4860" max="4860" width="5.7109375" style="42" customWidth="1"/>
    <col min="4861" max="4861" width="60.7109375" style="42" customWidth="1"/>
    <col min="4862" max="4862" width="8.7109375" style="42"/>
    <col min="4863" max="4863" width="9.7109375" style="42" customWidth="1"/>
    <col min="4864" max="4864" width="3.7109375" style="42" customWidth="1"/>
    <col min="4865" max="4866" width="10.7109375" style="42" customWidth="1"/>
    <col min="4867" max="4867" width="9.28515625" style="42" customWidth="1"/>
    <col min="4868" max="5115" width="8.7109375" style="42"/>
    <col min="5116" max="5116" width="5.7109375" style="42" customWidth="1"/>
    <col min="5117" max="5117" width="60.7109375" style="42" customWidth="1"/>
    <col min="5118" max="5118" width="8.7109375" style="42"/>
    <col min="5119" max="5119" width="9.7109375" style="42" customWidth="1"/>
    <col min="5120" max="5120" width="3.7109375" style="42" customWidth="1"/>
    <col min="5121" max="5122" width="10.7109375" style="42" customWidth="1"/>
    <col min="5123" max="5123" width="9.28515625" style="42" customWidth="1"/>
    <col min="5124" max="5371" width="8.7109375" style="42"/>
    <col min="5372" max="5372" width="5.7109375" style="42" customWidth="1"/>
    <col min="5373" max="5373" width="60.7109375" style="42" customWidth="1"/>
    <col min="5374" max="5374" width="8.7109375" style="42"/>
    <col min="5375" max="5375" width="9.7109375" style="42" customWidth="1"/>
    <col min="5376" max="5376" width="3.7109375" style="42" customWidth="1"/>
    <col min="5377" max="5378" width="10.7109375" style="42" customWidth="1"/>
    <col min="5379" max="5379" width="9.28515625" style="42" customWidth="1"/>
    <col min="5380" max="5627" width="8.7109375" style="42"/>
    <col min="5628" max="5628" width="5.7109375" style="42" customWidth="1"/>
    <col min="5629" max="5629" width="60.7109375" style="42" customWidth="1"/>
    <col min="5630" max="5630" width="8.7109375" style="42"/>
    <col min="5631" max="5631" width="9.7109375" style="42" customWidth="1"/>
    <col min="5632" max="5632" width="3.7109375" style="42" customWidth="1"/>
    <col min="5633" max="5634" width="10.7109375" style="42" customWidth="1"/>
    <col min="5635" max="5635" width="9.28515625" style="42" customWidth="1"/>
    <col min="5636" max="5883" width="8.7109375" style="42"/>
    <col min="5884" max="5884" width="5.7109375" style="42" customWidth="1"/>
    <col min="5885" max="5885" width="60.7109375" style="42" customWidth="1"/>
    <col min="5886" max="5886" width="8.7109375" style="42"/>
    <col min="5887" max="5887" width="9.7109375" style="42" customWidth="1"/>
    <col min="5888" max="5888" width="3.7109375" style="42" customWidth="1"/>
    <col min="5889" max="5890" width="10.7109375" style="42" customWidth="1"/>
    <col min="5891" max="5891" width="9.28515625" style="42" customWidth="1"/>
    <col min="5892" max="6139" width="8.7109375" style="42"/>
    <col min="6140" max="6140" width="5.7109375" style="42" customWidth="1"/>
    <col min="6141" max="6141" width="60.7109375" style="42" customWidth="1"/>
    <col min="6142" max="6142" width="8.7109375" style="42"/>
    <col min="6143" max="6143" width="9.7109375" style="42" customWidth="1"/>
    <col min="6144" max="6144" width="3.7109375" style="42" customWidth="1"/>
    <col min="6145" max="6146" width="10.7109375" style="42" customWidth="1"/>
    <col min="6147" max="6147" width="9.28515625" style="42" customWidth="1"/>
    <col min="6148" max="6395" width="8.7109375" style="42"/>
    <col min="6396" max="6396" width="5.7109375" style="42" customWidth="1"/>
    <col min="6397" max="6397" width="60.7109375" style="42" customWidth="1"/>
    <col min="6398" max="6398" width="8.7109375" style="42"/>
    <col min="6399" max="6399" width="9.7109375" style="42" customWidth="1"/>
    <col min="6400" max="6400" width="3.7109375" style="42" customWidth="1"/>
    <col min="6401" max="6402" width="10.7109375" style="42" customWidth="1"/>
    <col min="6403" max="6403" width="9.28515625" style="42" customWidth="1"/>
    <col min="6404" max="6651" width="8.7109375" style="42"/>
    <col min="6652" max="6652" width="5.7109375" style="42" customWidth="1"/>
    <col min="6653" max="6653" width="60.7109375" style="42" customWidth="1"/>
    <col min="6654" max="6654" width="8.7109375" style="42"/>
    <col min="6655" max="6655" width="9.7109375" style="42" customWidth="1"/>
    <col min="6656" max="6656" width="3.7109375" style="42" customWidth="1"/>
    <col min="6657" max="6658" width="10.7109375" style="42" customWidth="1"/>
    <col min="6659" max="6659" width="9.28515625" style="42" customWidth="1"/>
    <col min="6660" max="6907" width="8.7109375" style="42"/>
    <col min="6908" max="6908" width="5.7109375" style="42" customWidth="1"/>
    <col min="6909" max="6909" width="60.7109375" style="42" customWidth="1"/>
    <col min="6910" max="6910" width="8.7109375" style="42"/>
    <col min="6911" max="6911" width="9.7109375" style="42" customWidth="1"/>
    <col min="6912" max="6912" width="3.7109375" style="42" customWidth="1"/>
    <col min="6913" max="6914" width="10.7109375" style="42" customWidth="1"/>
    <col min="6915" max="6915" width="9.28515625" style="42" customWidth="1"/>
    <col min="6916" max="7163" width="8.7109375" style="42"/>
    <col min="7164" max="7164" width="5.7109375" style="42" customWidth="1"/>
    <col min="7165" max="7165" width="60.7109375" style="42" customWidth="1"/>
    <col min="7166" max="7166" width="8.7109375" style="42"/>
    <col min="7167" max="7167" width="9.7109375" style="42" customWidth="1"/>
    <col min="7168" max="7168" width="3.7109375" style="42" customWidth="1"/>
    <col min="7169" max="7170" width="10.7109375" style="42" customWidth="1"/>
    <col min="7171" max="7171" width="9.28515625" style="42" customWidth="1"/>
    <col min="7172" max="7419" width="8.7109375" style="42"/>
    <col min="7420" max="7420" width="5.7109375" style="42" customWidth="1"/>
    <col min="7421" max="7421" width="60.7109375" style="42" customWidth="1"/>
    <col min="7422" max="7422" width="8.7109375" style="42"/>
    <col min="7423" max="7423" width="9.7109375" style="42" customWidth="1"/>
    <col min="7424" max="7424" width="3.7109375" style="42" customWidth="1"/>
    <col min="7425" max="7426" width="10.7109375" style="42" customWidth="1"/>
    <col min="7427" max="7427" width="9.28515625" style="42" customWidth="1"/>
    <col min="7428" max="7675" width="8.7109375" style="42"/>
    <col min="7676" max="7676" width="5.7109375" style="42" customWidth="1"/>
    <col min="7677" max="7677" width="60.7109375" style="42" customWidth="1"/>
    <col min="7678" max="7678" width="8.7109375" style="42"/>
    <col min="7679" max="7679" width="9.7109375" style="42" customWidth="1"/>
    <col min="7680" max="7680" width="3.7109375" style="42" customWidth="1"/>
    <col min="7681" max="7682" width="10.7109375" style="42" customWidth="1"/>
    <col min="7683" max="7683" width="9.28515625" style="42" customWidth="1"/>
    <col min="7684" max="7931" width="8.7109375" style="42"/>
    <col min="7932" max="7932" width="5.7109375" style="42" customWidth="1"/>
    <col min="7933" max="7933" width="60.7109375" style="42" customWidth="1"/>
    <col min="7934" max="7934" width="8.7109375" style="42"/>
    <col min="7935" max="7935" width="9.7109375" style="42" customWidth="1"/>
    <col min="7936" max="7936" width="3.7109375" style="42" customWidth="1"/>
    <col min="7937" max="7938" width="10.7109375" style="42" customWidth="1"/>
    <col min="7939" max="7939" width="9.28515625" style="42" customWidth="1"/>
    <col min="7940" max="8187" width="8.7109375" style="42"/>
    <col min="8188" max="8188" width="5.7109375" style="42" customWidth="1"/>
    <col min="8189" max="8189" width="60.7109375" style="42" customWidth="1"/>
    <col min="8190" max="8190" width="8.7109375" style="42"/>
    <col min="8191" max="8191" width="9.7109375" style="42" customWidth="1"/>
    <col min="8192" max="8192" width="3.7109375" style="42" customWidth="1"/>
    <col min="8193" max="8194" width="10.7109375" style="42" customWidth="1"/>
    <col min="8195" max="8195" width="9.28515625" style="42" customWidth="1"/>
    <col min="8196" max="8443" width="8.7109375" style="42"/>
    <col min="8444" max="8444" width="5.7109375" style="42" customWidth="1"/>
    <col min="8445" max="8445" width="60.7109375" style="42" customWidth="1"/>
    <col min="8446" max="8446" width="8.7109375" style="42"/>
    <col min="8447" max="8447" width="9.7109375" style="42" customWidth="1"/>
    <col min="8448" max="8448" width="3.7109375" style="42" customWidth="1"/>
    <col min="8449" max="8450" width="10.7109375" style="42" customWidth="1"/>
    <col min="8451" max="8451" width="9.28515625" style="42" customWidth="1"/>
    <col min="8452" max="8699" width="8.7109375" style="42"/>
    <col min="8700" max="8700" width="5.7109375" style="42" customWidth="1"/>
    <col min="8701" max="8701" width="60.7109375" style="42" customWidth="1"/>
    <col min="8702" max="8702" width="8.7109375" style="42"/>
    <col min="8703" max="8703" width="9.7109375" style="42" customWidth="1"/>
    <col min="8704" max="8704" width="3.7109375" style="42" customWidth="1"/>
    <col min="8705" max="8706" width="10.7109375" style="42" customWidth="1"/>
    <col min="8707" max="8707" width="9.28515625" style="42" customWidth="1"/>
    <col min="8708" max="8955" width="8.7109375" style="42"/>
    <col min="8956" max="8956" width="5.7109375" style="42" customWidth="1"/>
    <col min="8957" max="8957" width="60.7109375" style="42" customWidth="1"/>
    <col min="8958" max="8958" width="8.7109375" style="42"/>
    <col min="8959" max="8959" width="9.7109375" style="42" customWidth="1"/>
    <col min="8960" max="8960" width="3.7109375" style="42" customWidth="1"/>
    <col min="8961" max="8962" width="10.7109375" style="42" customWidth="1"/>
    <col min="8963" max="8963" width="9.28515625" style="42" customWidth="1"/>
    <col min="8964" max="9211" width="8.7109375" style="42"/>
    <col min="9212" max="9212" width="5.7109375" style="42" customWidth="1"/>
    <col min="9213" max="9213" width="60.7109375" style="42" customWidth="1"/>
    <col min="9214" max="9214" width="8.7109375" style="42"/>
    <col min="9215" max="9215" width="9.7109375" style="42" customWidth="1"/>
    <col min="9216" max="9216" width="3.7109375" style="42" customWidth="1"/>
    <col min="9217" max="9218" width="10.7109375" style="42" customWidth="1"/>
    <col min="9219" max="9219" width="9.28515625" style="42" customWidth="1"/>
    <col min="9220" max="9467" width="8.7109375" style="42"/>
    <col min="9468" max="9468" width="5.7109375" style="42" customWidth="1"/>
    <col min="9469" max="9469" width="60.7109375" style="42" customWidth="1"/>
    <col min="9470" max="9470" width="8.7109375" style="42"/>
    <col min="9471" max="9471" width="9.7109375" style="42" customWidth="1"/>
    <col min="9472" max="9472" width="3.7109375" style="42" customWidth="1"/>
    <col min="9473" max="9474" width="10.7109375" style="42" customWidth="1"/>
    <col min="9475" max="9475" width="9.28515625" style="42" customWidth="1"/>
    <col min="9476" max="9723" width="8.7109375" style="42"/>
    <col min="9724" max="9724" width="5.7109375" style="42" customWidth="1"/>
    <col min="9725" max="9725" width="60.7109375" style="42" customWidth="1"/>
    <col min="9726" max="9726" width="8.7109375" style="42"/>
    <col min="9727" max="9727" width="9.7109375" style="42" customWidth="1"/>
    <col min="9728" max="9728" width="3.7109375" style="42" customWidth="1"/>
    <col min="9729" max="9730" width="10.7109375" style="42" customWidth="1"/>
    <col min="9731" max="9731" width="9.28515625" style="42" customWidth="1"/>
    <col min="9732" max="9979" width="8.7109375" style="42"/>
    <col min="9980" max="9980" width="5.7109375" style="42" customWidth="1"/>
    <col min="9981" max="9981" width="60.7109375" style="42" customWidth="1"/>
    <col min="9982" max="9982" width="8.7109375" style="42"/>
    <col min="9983" max="9983" width="9.7109375" style="42" customWidth="1"/>
    <col min="9984" max="9984" width="3.7109375" style="42" customWidth="1"/>
    <col min="9985" max="9986" width="10.7109375" style="42" customWidth="1"/>
    <col min="9987" max="9987" width="9.28515625" style="42" customWidth="1"/>
    <col min="9988" max="10235" width="8.7109375" style="42"/>
    <col min="10236" max="10236" width="5.7109375" style="42" customWidth="1"/>
    <col min="10237" max="10237" width="60.7109375" style="42" customWidth="1"/>
    <col min="10238" max="10238" width="8.7109375" style="42"/>
    <col min="10239" max="10239" width="9.7109375" style="42" customWidth="1"/>
    <col min="10240" max="10240" width="3.7109375" style="42" customWidth="1"/>
    <col min="10241" max="10242" width="10.7109375" style="42" customWidth="1"/>
    <col min="10243" max="10243" width="9.28515625" style="42" customWidth="1"/>
    <col min="10244" max="10491" width="8.7109375" style="42"/>
    <col min="10492" max="10492" width="5.7109375" style="42" customWidth="1"/>
    <col min="10493" max="10493" width="60.7109375" style="42" customWidth="1"/>
    <col min="10494" max="10494" width="8.7109375" style="42"/>
    <col min="10495" max="10495" width="9.7109375" style="42" customWidth="1"/>
    <col min="10496" max="10496" width="3.7109375" style="42" customWidth="1"/>
    <col min="10497" max="10498" width="10.7109375" style="42" customWidth="1"/>
    <col min="10499" max="10499" width="9.28515625" style="42" customWidth="1"/>
    <col min="10500" max="10747" width="8.7109375" style="42"/>
    <col min="10748" max="10748" width="5.7109375" style="42" customWidth="1"/>
    <col min="10749" max="10749" width="60.7109375" style="42" customWidth="1"/>
    <col min="10750" max="10750" width="8.7109375" style="42"/>
    <col min="10751" max="10751" width="9.7109375" style="42" customWidth="1"/>
    <col min="10752" max="10752" width="3.7109375" style="42" customWidth="1"/>
    <col min="10753" max="10754" width="10.7109375" style="42" customWidth="1"/>
    <col min="10755" max="10755" width="9.28515625" style="42" customWidth="1"/>
    <col min="10756" max="11003" width="8.7109375" style="42"/>
    <col min="11004" max="11004" width="5.7109375" style="42" customWidth="1"/>
    <col min="11005" max="11005" width="60.7109375" style="42" customWidth="1"/>
    <col min="11006" max="11006" width="8.7109375" style="42"/>
    <col min="11007" max="11007" width="9.7109375" style="42" customWidth="1"/>
    <col min="11008" max="11008" width="3.7109375" style="42" customWidth="1"/>
    <col min="11009" max="11010" width="10.7109375" style="42" customWidth="1"/>
    <col min="11011" max="11011" width="9.28515625" style="42" customWidth="1"/>
    <col min="11012" max="11259" width="8.7109375" style="42"/>
    <col min="11260" max="11260" width="5.7109375" style="42" customWidth="1"/>
    <col min="11261" max="11261" width="60.7109375" style="42" customWidth="1"/>
    <col min="11262" max="11262" width="8.7109375" style="42"/>
    <col min="11263" max="11263" width="9.7109375" style="42" customWidth="1"/>
    <col min="11264" max="11264" width="3.7109375" style="42" customWidth="1"/>
    <col min="11265" max="11266" width="10.7109375" style="42" customWidth="1"/>
    <col min="11267" max="11267" width="9.28515625" style="42" customWidth="1"/>
    <col min="11268" max="11515" width="8.7109375" style="42"/>
    <col min="11516" max="11516" width="5.7109375" style="42" customWidth="1"/>
    <col min="11517" max="11517" width="60.7109375" style="42" customWidth="1"/>
    <col min="11518" max="11518" width="8.7109375" style="42"/>
    <col min="11519" max="11519" width="9.7109375" style="42" customWidth="1"/>
    <col min="11520" max="11520" width="3.7109375" style="42" customWidth="1"/>
    <col min="11521" max="11522" width="10.7109375" style="42" customWidth="1"/>
    <col min="11523" max="11523" width="9.28515625" style="42" customWidth="1"/>
    <col min="11524" max="11771" width="8.7109375" style="42"/>
    <col min="11772" max="11772" width="5.7109375" style="42" customWidth="1"/>
    <col min="11773" max="11773" width="60.7109375" style="42" customWidth="1"/>
    <col min="11774" max="11774" width="8.7109375" style="42"/>
    <col min="11775" max="11775" width="9.7109375" style="42" customWidth="1"/>
    <col min="11776" max="11776" width="3.7109375" style="42" customWidth="1"/>
    <col min="11777" max="11778" width="10.7109375" style="42" customWidth="1"/>
    <col min="11779" max="11779" width="9.28515625" style="42" customWidth="1"/>
    <col min="11780" max="12027" width="8.7109375" style="42"/>
    <col min="12028" max="12028" width="5.7109375" style="42" customWidth="1"/>
    <col min="12029" max="12029" width="60.7109375" style="42" customWidth="1"/>
    <col min="12030" max="12030" width="8.7109375" style="42"/>
    <col min="12031" max="12031" width="9.7109375" style="42" customWidth="1"/>
    <col min="12032" max="12032" width="3.7109375" style="42" customWidth="1"/>
    <col min="12033" max="12034" width="10.7109375" style="42" customWidth="1"/>
    <col min="12035" max="12035" width="9.28515625" style="42" customWidth="1"/>
    <col min="12036" max="12283" width="8.7109375" style="42"/>
    <col min="12284" max="12284" width="5.7109375" style="42" customWidth="1"/>
    <col min="12285" max="12285" width="60.7109375" style="42" customWidth="1"/>
    <col min="12286" max="12286" width="8.7109375" style="42"/>
    <col min="12287" max="12287" width="9.7109375" style="42" customWidth="1"/>
    <col min="12288" max="12288" width="3.7109375" style="42" customWidth="1"/>
    <col min="12289" max="12290" width="10.7109375" style="42" customWidth="1"/>
    <col min="12291" max="12291" width="9.28515625" style="42" customWidth="1"/>
    <col min="12292" max="12539" width="8.7109375" style="42"/>
    <col min="12540" max="12540" width="5.7109375" style="42" customWidth="1"/>
    <col min="12541" max="12541" width="60.7109375" style="42" customWidth="1"/>
    <col min="12542" max="12542" width="8.7109375" style="42"/>
    <col min="12543" max="12543" width="9.7109375" style="42" customWidth="1"/>
    <col min="12544" max="12544" width="3.7109375" style="42" customWidth="1"/>
    <col min="12545" max="12546" width="10.7109375" style="42" customWidth="1"/>
    <col min="12547" max="12547" width="9.28515625" style="42" customWidth="1"/>
    <col min="12548" max="12795" width="8.7109375" style="42"/>
    <col min="12796" max="12796" width="5.7109375" style="42" customWidth="1"/>
    <col min="12797" max="12797" width="60.7109375" style="42" customWidth="1"/>
    <col min="12798" max="12798" width="8.7109375" style="42"/>
    <col min="12799" max="12799" width="9.7109375" style="42" customWidth="1"/>
    <col min="12800" max="12800" width="3.7109375" style="42" customWidth="1"/>
    <col min="12801" max="12802" width="10.7109375" style="42" customWidth="1"/>
    <col min="12803" max="12803" width="9.28515625" style="42" customWidth="1"/>
    <col min="12804" max="13051" width="8.7109375" style="42"/>
    <col min="13052" max="13052" width="5.7109375" style="42" customWidth="1"/>
    <col min="13053" max="13053" width="60.7109375" style="42" customWidth="1"/>
    <col min="13054" max="13054" width="8.7109375" style="42"/>
    <col min="13055" max="13055" width="9.7109375" style="42" customWidth="1"/>
    <col min="13056" max="13056" width="3.7109375" style="42" customWidth="1"/>
    <col min="13057" max="13058" width="10.7109375" style="42" customWidth="1"/>
    <col min="13059" max="13059" width="9.28515625" style="42" customWidth="1"/>
    <col min="13060" max="13307" width="8.7109375" style="42"/>
    <col min="13308" max="13308" width="5.7109375" style="42" customWidth="1"/>
    <col min="13309" max="13309" width="60.7109375" style="42" customWidth="1"/>
    <col min="13310" max="13310" width="8.7109375" style="42"/>
    <col min="13311" max="13311" width="9.7109375" style="42" customWidth="1"/>
    <col min="13312" max="13312" width="3.7109375" style="42" customWidth="1"/>
    <col min="13313" max="13314" width="10.7109375" style="42" customWidth="1"/>
    <col min="13315" max="13315" width="9.28515625" style="42" customWidth="1"/>
    <col min="13316" max="13563" width="8.7109375" style="42"/>
    <col min="13564" max="13564" width="5.7109375" style="42" customWidth="1"/>
    <col min="13565" max="13565" width="60.7109375" style="42" customWidth="1"/>
    <col min="13566" max="13566" width="8.7109375" style="42"/>
    <col min="13567" max="13567" width="9.7109375" style="42" customWidth="1"/>
    <col min="13568" max="13568" width="3.7109375" style="42" customWidth="1"/>
    <col min="13569" max="13570" width="10.7109375" style="42" customWidth="1"/>
    <col min="13571" max="13571" width="9.28515625" style="42" customWidth="1"/>
    <col min="13572" max="13819" width="8.7109375" style="42"/>
    <col min="13820" max="13820" width="5.7109375" style="42" customWidth="1"/>
    <col min="13821" max="13821" width="60.7109375" style="42" customWidth="1"/>
    <col min="13822" max="13822" width="8.7109375" style="42"/>
    <col min="13823" max="13823" width="9.7109375" style="42" customWidth="1"/>
    <col min="13824" max="13824" width="3.7109375" style="42" customWidth="1"/>
    <col min="13825" max="13826" width="10.7109375" style="42" customWidth="1"/>
    <col min="13827" max="13827" width="9.28515625" style="42" customWidth="1"/>
    <col min="13828" max="14075" width="8.7109375" style="42"/>
    <col min="14076" max="14076" width="5.7109375" style="42" customWidth="1"/>
    <col min="14077" max="14077" width="60.7109375" style="42" customWidth="1"/>
    <col min="14078" max="14078" width="8.7109375" style="42"/>
    <col min="14079" max="14079" width="9.7109375" style="42" customWidth="1"/>
    <col min="14080" max="14080" width="3.7109375" style="42" customWidth="1"/>
    <col min="14081" max="14082" width="10.7109375" style="42" customWidth="1"/>
    <col min="14083" max="14083" width="9.28515625" style="42" customWidth="1"/>
    <col min="14084" max="14331" width="8.7109375" style="42"/>
    <col min="14332" max="14332" width="5.7109375" style="42" customWidth="1"/>
    <col min="14333" max="14333" width="60.7109375" style="42" customWidth="1"/>
    <col min="14334" max="14334" width="8.7109375" style="42"/>
    <col min="14335" max="14335" width="9.7109375" style="42" customWidth="1"/>
    <col min="14336" max="14336" width="3.7109375" style="42" customWidth="1"/>
    <col min="14337" max="14338" width="10.7109375" style="42" customWidth="1"/>
    <col min="14339" max="14339" width="9.28515625" style="42" customWidth="1"/>
    <col min="14340" max="14587" width="8.7109375" style="42"/>
    <col min="14588" max="14588" width="5.7109375" style="42" customWidth="1"/>
    <col min="14589" max="14589" width="60.7109375" style="42" customWidth="1"/>
    <col min="14590" max="14590" width="8.7109375" style="42"/>
    <col min="14591" max="14591" width="9.7109375" style="42" customWidth="1"/>
    <col min="14592" max="14592" width="3.7109375" style="42" customWidth="1"/>
    <col min="14593" max="14594" width="10.7109375" style="42" customWidth="1"/>
    <col min="14595" max="14595" width="9.28515625" style="42" customWidth="1"/>
    <col min="14596" max="14843" width="8.7109375" style="42"/>
    <col min="14844" max="14844" width="5.7109375" style="42" customWidth="1"/>
    <col min="14845" max="14845" width="60.7109375" style="42" customWidth="1"/>
    <col min="14846" max="14846" width="8.7109375" style="42"/>
    <col min="14847" max="14847" width="9.7109375" style="42" customWidth="1"/>
    <col min="14848" max="14848" width="3.7109375" style="42" customWidth="1"/>
    <col min="14849" max="14850" width="10.7109375" style="42" customWidth="1"/>
    <col min="14851" max="14851" width="9.28515625" style="42" customWidth="1"/>
    <col min="14852" max="15099" width="8.7109375" style="42"/>
    <col min="15100" max="15100" width="5.7109375" style="42" customWidth="1"/>
    <col min="15101" max="15101" width="60.7109375" style="42" customWidth="1"/>
    <col min="15102" max="15102" width="8.7109375" style="42"/>
    <col min="15103" max="15103" width="9.7109375" style="42" customWidth="1"/>
    <col min="15104" max="15104" width="3.7109375" style="42" customWidth="1"/>
    <col min="15105" max="15106" width="10.7109375" style="42" customWidth="1"/>
    <col min="15107" max="15107" width="9.28515625" style="42" customWidth="1"/>
    <col min="15108" max="15355" width="8.7109375" style="42"/>
    <col min="15356" max="15356" width="5.7109375" style="42" customWidth="1"/>
    <col min="15357" max="15357" width="60.7109375" style="42" customWidth="1"/>
    <col min="15358" max="15358" width="8.7109375" style="42"/>
    <col min="15359" max="15359" width="9.7109375" style="42" customWidth="1"/>
    <col min="15360" max="15360" width="3.7109375" style="42" customWidth="1"/>
    <col min="15361" max="15362" width="10.7109375" style="42" customWidth="1"/>
    <col min="15363" max="15363" width="9.28515625" style="42" customWidth="1"/>
    <col min="15364" max="15611" width="8.7109375" style="42"/>
    <col min="15612" max="15612" width="5.7109375" style="42" customWidth="1"/>
    <col min="15613" max="15613" width="60.7109375" style="42" customWidth="1"/>
    <col min="15614" max="15614" width="8.7109375" style="42"/>
    <col min="15615" max="15615" width="9.7109375" style="42" customWidth="1"/>
    <col min="15616" max="15616" width="3.7109375" style="42" customWidth="1"/>
    <col min="15617" max="15618" width="10.7109375" style="42" customWidth="1"/>
    <col min="15619" max="15619" width="9.28515625" style="42" customWidth="1"/>
    <col min="15620" max="15867" width="8.7109375" style="42"/>
    <col min="15868" max="15868" width="5.7109375" style="42" customWidth="1"/>
    <col min="15869" max="15869" width="60.7109375" style="42" customWidth="1"/>
    <col min="15870" max="15870" width="8.7109375" style="42"/>
    <col min="15871" max="15871" width="9.7109375" style="42" customWidth="1"/>
    <col min="15872" max="15872" width="3.7109375" style="42" customWidth="1"/>
    <col min="15873" max="15874" width="10.7109375" style="42" customWidth="1"/>
    <col min="15875" max="15875" width="9.28515625" style="42" customWidth="1"/>
    <col min="15876" max="16123" width="8.7109375" style="42"/>
    <col min="16124" max="16124" width="5.7109375" style="42" customWidth="1"/>
    <col min="16125" max="16125" width="60.7109375" style="42" customWidth="1"/>
    <col min="16126" max="16126" width="8.7109375" style="42"/>
    <col min="16127" max="16127" width="9.7109375" style="42" customWidth="1"/>
    <col min="16128" max="16128" width="3.7109375" style="42" customWidth="1"/>
    <col min="16129" max="16130" width="10.7109375" style="42" customWidth="1"/>
    <col min="16131" max="16131" width="9.28515625" style="42" customWidth="1"/>
    <col min="16132" max="16384" width="8.7109375" style="42"/>
  </cols>
  <sheetData>
    <row r="1" spans="1:8" s="32" customFormat="1" x14ac:dyDescent="0.2">
      <c r="A1" s="18" t="s">
        <v>25</v>
      </c>
      <c r="B1" s="18" t="s">
        <v>26</v>
      </c>
      <c r="C1" s="21" t="s">
        <v>1</v>
      </c>
      <c r="D1" s="17" t="s">
        <v>27</v>
      </c>
      <c r="E1" s="19" t="s">
        <v>29</v>
      </c>
      <c r="F1" s="20" t="s">
        <v>28</v>
      </c>
      <c r="G1" s="19" t="s">
        <v>30</v>
      </c>
      <c r="H1" s="45"/>
    </row>
    <row r="2" spans="1:8" s="32" customFormat="1" x14ac:dyDescent="0.2">
      <c r="A2" s="33"/>
      <c r="B2" s="33"/>
      <c r="C2" s="7"/>
      <c r="D2" s="34"/>
      <c r="E2" s="35"/>
      <c r="F2" s="1"/>
      <c r="G2" s="35"/>
    </row>
    <row r="3" spans="1:8" s="8" customFormat="1" x14ac:dyDescent="0.25">
      <c r="A3" s="8" t="s">
        <v>314</v>
      </c>
      <c r="C3" s="8" t="s">
        <v>315</v>
      </c>
    </row>
    <row r="4" spans="1:8" s="32" customFormat="1" x14ac:dyDescent="0.2">
      <c r="A4" s="33"/>
      <c r="B4" s="33"/>
      <c r="C4" s="7"/>
      <c r="D4" s="34"/>
      <c r="E4" s="35"/>
      <c r="F4" s="1"/>
      <c r="G4" s="35"/>
    </row>
    <row r="5" spans="1:8" s="32" customFormat="1" x14ac:dyDescent="0.2">
      <c r="A5" s="33"/>
      <c r="B5" s="33"/>
      <c r="C5" s="7" t="s">
        <v>316</v>
      </c>
      <c r="D5" s="34"/>
      <c r="E5" s="35"/>
      <c r="F5" s="1"/>
      <c r="G5" s="35"/>
    </row>
    <row r="6" spans="1:8" s="32" customFormat="1" ht="60" x14ac:dyDescent="0.2">
      <c r="A6" s="33"/>
      <c r="B6" s="33"/>
      <c r="C6" s="7" t="s">
        <v>317</v>
      </c>
      <c r="D6" s="34"/>
      <c r="E6" s="35"/>
      <c r="F6" s="1"/>
      <c r="G6" s="35"/>
    </row>
    <row r="7" spans="1:8" s="32" customFormat="1" ht="48" x14ac:dyDescent="0.2">
      <c r="A7" s="33"/>
      <c r="B7" s="33"/>
      <c r="C7" s="7" t="s">
        <v>318</v>
      </c>
      <c r="D7" s="34"/>
      <c r="E7" s="35"/>
      <c r="F7" s="1"/>
      <c r="G7" s="35"/>
    </row>
    <row r="8" spans="1:8" s="32" customFormat="1" x14ac:dyDescent="0.2">
      <c r="A8" s="33"/>
      <c r="B8" s="33"/>
      <c r="C8" s="7"/>
      <c r="D8" s="34"/>
      <c r="E8" s="35"/>
      <c r="F8" s="1"/>
      <c r="G8" s="35"/>
    </row>
    <row r="9" spans="1:8" s="8" customFormat="1" x14ac:dyDescent="0.25">
      <c r="B9" s="8" t="s">
        <v>247</v>
      </c>
      <c r="C9" s="8" t="s">
        <v>319</v>
      </c>
    </row>
    <row r="10" spans="1:8" s="32" customFormat="1" x14ac:dyDescent="0.2">
      <c r="A10" s="33"/>
      <c r="B10" s="33"/>
      <c r="C10" s="7"/>
      <c r="D10" s="34"/>
      <c r="E10" s="35"/>
      <c r="F10" s="1"/>
      <c r="G10" s="35"/>
    </row>
    <row r="11" spans="1:8" s="32" customFormat="1" ht="60" x14ac:dyDescent="0.2">
      <c r="A11" s="33"/>
      <c r="B11" s="100">
        <v>1</v>
      </c>
      <c r="C11" s="7" t="s">
        <v>407</v>
      </c>
      <c r="D11" s="34" t="s">
        <v>254</v>
      </c>
      <c r="E11" s="35">
        <v>1</v>
      </c>
      <c r="F11" s="1"/>
      <c r="G11" s="35">
        <f>E11*F11</f>
        <v>0</v>
      </c>
    </row>
    <row r="12" spans="1:8" s="32" customFormat="1" x14ac:dyDescent="0.2">
      <c r="A12" s="33"/>
      <c r="B12" s="100"/>
      <c r="C12" s="7" t="s">
        <v>320</v>
      </c>
      <c r="D12" s="34"/>
      <c r="E12" s="35"/>
      <c r="F12" s="1"/>
      <c r="G12" s="35"/>
    </row>
    <row r="13" spans="1:8" s="32" customFormat="1" x14ac:dyDescent="0.2">
      <c r="A13" s="33"/>
      <c r="B13" s="100"/>
      <c r="C13" s="7" t="s">
        <v>321</v>
      </c>
      <c r="D13" s="34"/>
      <c r="E13" s="35"/>
      <c r="F13" s="1"/>
      <c r="G13" s="35"/>
    </row>
    <row r="14" spans="1:8" s="32" customFormat="1" x14ac:dyDescent="0.2">
      <c r="A14" s="33"/>
      <c r="B14" s="100"/>
      <c r="C14" s="7" t="s">
        <v>322</v>
      </c>
      <c r="D14" s="34"/>
      <c r="E14" s="35"/>
      <c r="F14" s="1"/>
      <c r="G14" s="35"/>
    </row>
    <row r="15" spans="1:8" s="32" customFormat="1" x14ac:dyDescent="0.2">
      <c r="A15" s="33"/>
      <c r="B15" s="100"/>
      <c r="C15" s="7" t="s">
        <v>323</v>
      </c>
      <c r="D15" s="34"/>
      <c r="E15" s="35"/>
      <c r="F15" s="1"/>
      <c r="G15" s="35"/>
    </row>
    <row r="16" spans="1:8" s="32" customFormat="1" x14ac:dyDescent="0.2">
      <c r="A16" s="33"/>
      <c r="B16" s="100"/>
      <c r="C16" s="7" t="s">
        <v>324</v>
      </c>
      <c r="D16" s="34"/>
      <c r="E16" s="35"/>
      <c r="F16" s="1"/>
      <c r="G16" s="35"/>
    </row>
    <row r="17" spans="1:7" s="32" customFormat="1" x14ac:dyDescent="0.2">
      <c r="A17" s="33"/>
      <c r="B17" s="33"/>
      <c r="C17" s="7"/>
      <c r="D17" s="34"/>
      <c r="E17" s="35"/>
      <c r="F17" s="1"/>
      <c r="G17" s="35"/>
    </row>
    <row r="18" spans="1:7" s="32" customFormat="1" ht="72" x14ac:dyDescent="0.2">
      <c r="A18" s="33"/>
      <c r="B18" s="100">
        <v>2</v>
      </c>
      <c r="C18" s="7" t="s">
        <v>406</v>
      </c>
      <c r="D18" s="34" t="s">
        <v>254</v>
      </c>
      <c r="E18" s="35">
        <v>1</v>
      </c>
      <c r="F18" s="1"/>
      <c r="G18" s="35">
        <f>E18*F18</f>
        <v>0</v>
      </c>
    </row>
    <row r="19" spans="1:7" s="32" customFormat="1" x14ac:dyDescent="0.2">
      <c r="A19" s="33"/>
      <c r="B19" s="100"/>
      <c r="C19" s="7" t="s">
        <v>320</v>
      </c>
      <c r="D19" s="34"/>
      <c r="E19" s="35"/>
      <c r="F19" s="1"/>
      <c r="G19" s="35"/>
    </row>
    <row r="20" spans="1:7" s="32" customFormat="1" x14ac:dyDescent="0.2">
      <c r="A20" s="33"/>
      <c r="B20" s="100"/>
      <c r="C20" s="7" t="s">
        <v>325</v>
      </c>
      <c r="D20" s="34"/>
      <c r="E20" s="35"/>
      <c r="F20" s="1"/>
      <c r="G20" s="35"/>
    </row>
    <row r="21" spans="1:7" s="32" customFormat="1" x14ac:dyDescent="0.2">
      <c r="A21" s="33"/>
      <c r="B21" s="100"/>
      <c r="C21" s="7" t="s">
        <v>326</v>
      </c>
      <c r="D21" s="34"/>
      <c r="E21" s="35"/>
      <c r="F21" s="1"/>
      <c r="G21" s="35"/>
    </row>
    <row r="22" spans="1:7" s="32" customFormat="1" x14ac:dyDescent="0.2">
      <c r="A22" s="33"/>
      <c r="B22" s="100"/>
      <c r="C22" s="7" t="s">
        <v>327</v>
      </c>
      <c r="D22" s="34"/>
      <c r="E22" s="35"/>
      <c r="F22" s="1"/>
      <c r="G22" s="35"/>
    </row>
    <row r="23" spans="1:7" s="32" customFormat="1" x14ac:dyDescent="0.2">
      <c r="A23" s="33"/>
      <c r="B23" s="100"/>
      <c r="C23" s="7" t="s">
        <v>328</v>
      </c>
      <c r="D23" s="34"/>
      <c r="E23" s="35"/>
      <c r="F23" s="1"/>
      <c r="G23" s="35"/>
    </row>
    <row r="24" spans="1:7" s="32" customFormat="1" x14ac:dyDescent="0.2">
      <c r="A24" s="33"/>
      <c r="B24" s="33"/>
      <c r="C24" s="7"/>
      <c r="D24" s="34"/>
      <c r="E24" s="35"/>
      <c r="F24" s="1"/>
      <c r="G24" s="35"/>
    </row>
    <row r="25" spans="1:7" s="8" customFormat="1" x14ac:dyDescent="0.2">
      <c r="B25" s="8" t="s">
        <v>247</v>
      </c>
      <c r="C25" s="9" t="str">
        <f>_xlfn.TEXTJOIN(" ",TRUE,C9,"ukupno:")</f>
        <v>Vanjske jedinice ukupno:</v>
      </c>
      <c r="E25" s="11"/>
      <c r="G25" s="11">
        <f>SUM(G10:G24)</f>
        <v>0</v>
      </c>
    </row>
    <row r="26" spans="1:7" s="32" customFormat="1" x14ac:dyDescent="0.2">
      <c r="A26" s="33"/>
      <c r="B26" s="33"/>
      <c r="C26" s="7"/>
      <c r="D26" s="34"/>
      <c r="E26" s="35"/>
      <c r="F26" s="1"/>
      <c r="G26" s="35"/>
    </row>
    <row r="27" spans="1:7" s="32" customFormat="1" x14ac:dyDescent="0.2">
      <c r="A27" s="33"/>
      <c r="B27" s="33"/>
      <c r="C27" s="7"/>
      <c r="D27" s="34"/>
      <c r="E27" s="35"/>
      <c r="F27" s="1"/>
      <c r="G27" s="35"/>
    </row>
    <row r="28" spans="1:7" s="8" customFormat="1" x14ac:dyDescent="0.25">
      <c r="B28" s="8" t="s">
        <v>248</v>
      </c>
      <c r="C28" s="8" t="s">
        <v>329</v>
      </c>
    </row>
    <row r="29" spans="1:7" s="32" customFormat="1" x14ac:dyDescent="0.2">
      <c r="A29" s="33"/>
      <c r="B29" s="33"/>
      <c r="C29" s="7"/>
      <c r="D29" s="34"/>
      <c r="E29" s="35"/>
      <c r="F29" s="1"/>
      <c r="G29" s="35"/>
    </row>
    <row r="30" spans="1:7" s="32" customFormat="1" ht="96" x14ac:dyDescent="0.2">
      <c r="A30" s="33"/>
      <c r="B30" s="33"/>
      <c r="C30" s="7" t="s">
        <v>330</v>
      </c>
      <c r="D30" s="34"/>
      <c r="E30" s="35"/>
      <c r="F30" s="1"/>
      <c r="G30" s="35"/>
    </row>
    <row r="31" spans="1:7" s="32" customFormat="1" x14ac:dyDescent="0.2">
      <c r="A31" s="33"/>
      <c r="B31" s="33"/>
      <c r="C31" s="7"/>
      <c r="D31" s="34"/>
      <c r="E31" s="35"/>
      <c r="F31" s="1"/>
      <c r="G31" s="35"/>
    </row>
    <row r="32" spans="1:7" s="32" customFormat="1" ht="96" x14ac:dyDescent="0.2">
      <c r="A32" s="33"/>
      <c r="B32" s="100">
        <v>1</v>
      </c>
      <c r="C32" s="7" t="s">
        <v>405</v>
      </c>
      <c r="D32" s="34" t="s">
        <v>254</v>
      </c>
      <c r="E32" s="35">
        <v>1</v>
      </c>
      <c r="F32" s="1"/>
      <c r="G32" s="35">
        <f>E32*F32</f>
        <v>0</v>
      </c>
    </row>
    <row r="33" spans="1:7" s="32" customFormat="1" x14ac:dyDescent="0.2">
      <c r="A33" s="33"/>
      <c r="B33" s="100"/>
      <c r="C33" s="7" t="s">
        <v>320</v>
      </c>
      <c r="D33" s="34"/>
      <c r="E33" s="35"/>
      <c r="F33" s="1"/>
      <c r="G33" s="35"/>
    </row>
    <row r="34" spans="1:7" s="32" customFormat="1" x14ac:dyDescent="0.2">
      <c r="A34" s="33"/>
      <c r="B34" s="100"/>
      <c r="C34" s="7" t="s">
        <v>331</v>
      </c>
      <c r="D34" s="34"/>
      <c r="E34" s="35"/>
      <c r="F34" s="1"/>
      <c r="G34" s="35"/>
    </row>
    <row r="35" spans="1:7" s="32" customFormat="1" x14ac:dyDescent="0.2">
      <c r="A35" s="33"/>
      <c r="B35" s="100"/>
      <c r="C35" s="7" t="s">
        <v>332</v>
      </c>
      <c r="D35" s="34"/>
      <c r="E35" s="35"/>
      <c r="F35" s="1"/>
      <c r="G35" s="35"/>
    </row>
    <row r="36" spans="1:7" s="32" customFormat="1" x14ac:dyDescent="0.2">
      <c r="A36" s="33"/>
      <c r="B36" s="100"/>
      <c r="C36" s="7" t="s">
        <v>333</v>
      </c>
      <c r="D36" s="34"/>
      <c r="E36" s="35"/>
      <c r="F36" s="1"/>
      <c r="G36" s="35"/>
    </row>
    <row r="37" spans="1:7" s="32" customFormat="1" x14ac:dyDescent="0.2">
      <c r="A37" s="33"/>
      <c r="B37" s="33"/>
      <c r="C37" s="7"/>
      <c r="D37" s="34"/>
      <c r="E37" s="35"/>
      <c r="F37" s="1"/>
      <c r="G37" s="35"/>
    </row>
    <row r="38" spans="1:7" s="32" customFormat="1" ht="96" x14ac:dyDescent="0.2">
      <c r="A38" s="33"/>
      <c r="B38" s="100">
        <v>2</v>
      </c>
      <c r="C38" s="7" t="s">
        <v>405</v>
      </c>
      <c r="D38" s="34" t="s">
        <v>254</v>
      </c>
      <c r="E38" s="35">
        <v>1</v>
      </c>
      <c r="F38" s="1"/>
      <c r="G38" s="35">
        <f>E38*F38</f>
        <v>0</v>
      </c>
    </row>
    <row r="39" spans="1:7" s="32" customFormat="1" x14ac:dyDescent="0.2">
      <c r="A39" s="33"/>
      <c r="B39" s="100"/>
      <c r="C39" s="7" t="s">
        <v>320</v>
      </c>
      <c r="D39" s="34"/>
      <c r="E39" s="35"/>
      <c r="F39" s="1"/>
      <c r="G39" s="35"/>
    </row>
    <row r="40" spans="1:7" s="32" customFormat="1" x14ac:dyDescent="0.2">
      <c r="A40" s="33"/>
      <c r="B40" s="100"/>
      <c r="C40" s="7" t="s">
        <v>334</v>
      </c>
      <c r="D40" s="34"/>
      <c r="E40" s="35"/>
      <c r="F40" s="1"/>
      <c r="G40" s="35"/>
    </row>
    <row r="41" spans="1:7" s="32" customFormat="1" x14ac:dyDescent="0.2">
      <c r="A41" s="33"/>
      <c r="B41" s="100"/>
      <c r="C41" s="7" t="s">
        <v>335</v>
      </c>
      <c r="D41" s="34"/>
      <c r="E41" s="35"/>
      <c r="F41" s="1"/>
      <c r="G41" s="35"/>
    </row>
    <row r="42" spans="1:7" s="32" customFormat="1" x14ac:dyDescent="0.2">
      <c r="A42" s="33"/>
      <c r="B42" s="100"/>
      <c r="C42" s="7" t="s">
        <v>336</v>
      </c>
      <c r="D42" s="34"/>
      <c r="E42" s="35"/>
      <c r="F42" s="1"/>
      <c r="G42" s="35"/>
    </row>
    <row r="44" spans="1:7" s="13" customFormat="1" x14ac:dyDescent="0.2">
      <c r="A44" s="8"/>
      <c r="B44" s="8" t="s">
        <v>248</v>
      </c>
      <c r="C44" s="9" t="str">
        <f>_xlfn.TEXTJOIN(" ",TRUE,C28,"ukupno:")</f>
        <v>Unutranje stropne jedinice ukupno:</v>
      </c>
      <c r="D44" s="10"/>
      <c r="E44" s="11"/>
      <c r="F44" s="12"/>
      <c r="G44" s="11">
        <f>SUM(G29:G43)</f>
        <v>0</v>
      </c>
    </row>
    <row r="47" spans="1:7" s="13" customFormat="1" x14ac:dyDescent="0.2">
      <c r="A47" s="8"/>
      <c r="B47" s="8" t="s">
        <v>249</v>
      </c>
      <c r="C47" s="9" t="s">
        <v>337</v>
      </c>
      <c r="D47" s="10"/>
      <c r="E47" s="11"/>
      <c r="F47" s="12"/>
      <c r="G47" s="11"/>
    </row>
    <row r="49" spans="2:7" ht="96" x14ac:dyDescent="0.2">
      <c r="C49" s="7" t="s">
        <v>338</v>
      </c>
    </row>
    <row r="51" spans="2:7" ht="36" x14ac:dyDescent="0.2">
      <c r="B51" s="100">
        <v>1</v>
      </c>
      <c r="C51" s="7" t="s">
        <v>404</v>
      </c>
    </row>
    <row r="52" spans="2:7" x14ac:dyDescent="0.2">
      <c r="B52" s="100"/>
      <c r="C52" s="7" t="s">
        <v>320</v>
      </c>
    </row>
    <row r="53" spans="2:7" x14ac:dyDescent="0.2">
      <c r="B53" s="100"/>
      <c r="C53" s="7" t="s">
        <v>339</v>
      </c>
    </row>
    <row r="54" spans="2:7" x14ac:dyDescent="0.2">
      <c r="B54" s="100"/>
      <c r="C54" s="7" t="s">
        <v>340</v>
      </c>
    </row>
    <row r="55" spans="2:7" x14ac:dyDescent="0.2">
      <c r="B55" s="100"/>
      <c r="C55" s="7" t="s">
        <v>341</v>
      </c>
    </row>
    <row r="56" spans="2:7" x14ac:dyDescent="0.2">
      <c r="B56" s="100"/>
      <c r="C56" s="7" t="s">
        <v>342</v>
      </c>
      <c r="D56" s="34" t="s">
        <v>254</v>
      </c>
      <c r="E56" s="35">
        <v>24</v>
      </c>
      <c r="G56" s="35">
        <f>E56*F56</f>
        <v>0</v>
      </c>
    </row>
    <row r="58" spans="2:7" ht="36" x14ac:dyDescent="0.2">
      <c r="B58" s="100">
        <v>2</v>
      </c>
      <c r="C58" s="7" t="s">
        <v>404</v>
      </c>
    </row>
    <row r="59" spans="2:7" x14ac:dyDescent="0.2">
      <c r="B59" s="100"/>
      <c r="C59" s="7" t="s">
        <v>320</v>
      </c>
    </row>
    <row r="60" spans="2:7" x14ac:dyDescent="0.2">
      <c r="B60" s="100"/>
      <c r="C60" s="7" t="s">
        <v>343</v>
      </c>
    </row>
    <row r="61" spans="2:7" x14ac:dyDescent="0.2">
      <c r="B61" s="100"/>
      <c r="C61" s="7" t="s">
        <v>344</v>
      </c>
    </row>
    <row r="62" spans="2:7" x14ac:dyDescent="0.2">
      <c r="B62" s="100"/>
      <c r="C62" s="7" t="s">
        <v>341</v>
      </c>
    </row>
    <row r="63" spans="2:7" x14ac:dyDescent="0.2">
      <c r="B63" s="100"/>
      <c r="C63" s="7" t="s">
        <v>342</v>
      </c>
      <c r="D63" s="34" t="s">
        <v>254</v>
      </c>
      <c r="E63" s="35">
        <v>6</v>
      </c>
      <c r="G63" s="35">
        <f>E63*F63</f>
        <v>0</v>
      </c>
    </row>
    <row r="65" spans="1:7" s="13" customFormat="1" x14ac:dyDescent="0.2">
      <c r="A65" s="8"/>
      <c r="B65" s="8" t="s">
        <v>249</v>
      </c>
      <c r="C65" s="9" t="str">
        <f>_xlfn.TEXTJOIN(" ",TRUE,C47,"ukupno:")</f>
        <v>Ventilokonvektori podni ukupno:</v>
      </c>
      <c r="D65" s="10"/>
      <c r="E65" s="11"/>
      <c r="F65" s="12"/>
      <c r="G65" s="11">
        <f>SUM(G48:G64)</f>
        <v>0</v>
      </c>
    </row>
    <row r="68" spans="1:7" s="13" customFormat="1" x14ac:dyDescent="0.2">
      <c r="A68" s="8"/>
      <c r="B68" s="8" t="s">
        <v>250</v>
      </c>
      <c r="C68" s="9" t="s">
        <v>345</v>
      </c>
      <c r="D68" s="10"/>
      <c r="E68" s="11"/>
      <c r="F68" s="12"/>
      <c r="G68" s="11"/>
    </row>
    <row r="70" spans="1:7" ht="240" x14ac:dyDescent="0.2">
      <c r="C70" s="7" t="s">
        <v>346</v>
      </c>
    </row>
    <row r="72" spans="1:7" ht="36" x14ac:dyDescent="0.2">
      <c r="B72" s="100">
        <v>1</v>
      </c>
      <c r="C72" s="7" t="s">
        <v>403</v>
      </c>
    </row>
    <row r="73" spans="1:7" x14ac:dyDescent="0.2">
      <c r="B73" s="100"/>
      <c r="C73" s="7" t="s">
        <v>320</v>
      </c>
    </row>
    <row r="74" spans="1:7" x14ac:dyDescent="0.2">
      <c r="B74" s="100"/>
      <c r="C74" s="7" t="s">
        <v>339</v>
      </c>
    </row>
    <row r="75" spans="1:7" x14ac:dyDescent="0.2">
      <c r="B75" s="100"/>
      <c r="C75" s="7" t="s">
        <v>340</v>
      </c>
    </row>
    <row r="76" spans="1:7" x14ac:dyDescent="0.2">
      <c r="B76" s="100"/>
      <c r="C76" s="7" t="s">
        <v>348</v>
      </c>
    </row>
    <row r="77" spans="1:7" x14ac:dyDescent="0.2">
      <c r="B77" s="100"/>
      <c r="C77" s="7" t="s">
        <v>349</v>
      </c>
      <c r="D77" s="34" t="s">
        <v>254</v>
      </c>
      <c r="E77" s="35">
        <v>7</v>
      </c>
      <c r="G77" s="35">
        <f>E77*F77</f>
        <v>0</v>
      </c>
    </row>
    <row r="80" spans="1:7" ht="48" x14ac:dyDescent="0.2">
      <c r="B80" s="100">
        <v>2</v>
      </c>
      <c r="C80" s="7" t="s">
        <v>347</v>
      </c>
    </row>
    <row r="81" spans="1:7" x14ac:dyDescent="0.2">
      <c r="B81" s="100"/>
      <c r="C81" s="7" t="s">
        <v>320</v>
      </c>
    </row>
    <row r="82" spans="1:7" x14ac:dyDescent="0.2">
      <c r="B82" s="100"/>
      <c r="C82" s="7" t="s">
        <v>343</v>
      </c>
    </row>
    <row r="83" spans="1:7" x14ac:dyDescent="0.2">
      <c r="B83" s="100"/>
      <c r="C83" s="7" t="s">
        <v>350</v>
      </c>
    </row>
    <row r="84" spans="1:7" x14ac:dyDescent="0.2">
      <c r="B84" s="100"/>
      <c r="C84" s="7" t="s">
        <v>341</v>
      </c>
    </row>
    <row r="85" spans="1:7" x14ac:dyDescent="0.2">
      <c r="B85" s="100"/>
      <c r="C85" s="7" t="s">
        <v>342</v>
      </c>
      <c r="D85" s="34" t="s">
        <v>254</v>
      </c>
      <c r="E85" s="35">
        <v>1</v>
      </c>
      <c r="G85" s="35">
        <f>E85*F85</f>
        <v>0</v>
      </c>
    </row>
    <row r="87" spans="1:7" s="13" customFormat="1" x14ac:dyDescent="0.2">
      <c r="A87" s="8"/>
      <c r="B87" s="8" t="s">
        <v>250</v>
      </c>
      <c r="C87" s="9" t="str">
        <f>_xlfn.TEXTJOIN(" ",TRUE,C68,"ukupno:")</f>
        <v>Ventilokonvektori stropni ukupno:</v>
      </c>
      <c r="D87" s="10"/>
      <c r="E87" s="11"/>
      <c r="F87" s="12"/>
      <c r="G87" s="11">
        <f>SUM(G69:G86)</f>
        <v>0</v>
      </c>
    </row>
    <row r="90" spans="1:7" s="13" customFormat="1" x14ac:dyDescent="0.2">
      <c r="A90" s="8"/>
      <c r="B90" s="8" t="s">
        <v>251</v>
      </c>
      <c r="C90" s="9" t="s">
        <v>353</v>
      </c>
      <c r="D90" s="10"/>
      <c r="E90" s="11"/>
      <c r="F90" s="12"/>
      <c r="G90" s="11"/>
    </row>
    <row r="92" spans="1:7" ht="24" x14ac:dyDescent="0.2">
      <c r="B92" s="100">
        <v>1</v>
      </c>
      <c r="C92" s="7" t="s">
        <v>351</v>
      </c>
      <c r="D92" s="34" t="s">
        <v>254</v>
      </c>
      <c r="E92" s="35">
        <v>36</v>
      </c>
      <c r="G92" s="35">
        <f>E92*F92</f>
        <v>0</v>
      </c>
    </row>
    <row r="93" spans="1:7" x14ac:dyDescent="0.2">
      <c r="B93" s="4"/>
    </row>
    <row r="94" spans="1:7" ht="72" x14ac:dyDescent="0.2">
      <c r="B94" s="100">
        <v>2</v>
      </c>
      <c r="C94" s="7" t="s">
        <v>352</v>
      </c>
      <c r="D94" s="34" t="s">
        <v>254</v>
      </c>
      <c r="E94" s="35">
        <v>1</v>
      </c>
      <c r="G94" s="35">
        <f>E94*F94</f>
        <v>0</v>
      </c>
    </row>
    <row r="95" spans="1:7" s="44" customFormat="1" x14ac:dyDescent="0.2">
      <c r="A95" s="33"/>
      <c r="B95" s="33"/>
      <c r="C95" s="7"/>
      <c r="D95" s="34"/>
      <c r="E95" s="35"/>
      <c r="F95" s="1"/>
      <c r="G95" s="35"/>
    </row>
    <row r="96" spans="1:7" s="49" customFormat="1" x14ac:dyDescent="0.2">
      <c r="A96" s="8"/>
      <c r="B96" s="8" t="s">
        <v>251</v>
      </c>
      <c r="C96" s="9" t="str">
        <f>_xlfn.TEXTJOIN(" ",TRUE,C90,"ukupno:")</f>
        <v>Upravljačka oprema ukupno:</v>
      </c>
      <c r="D96" s="10"/>
      <c r="E96" s="11"/>
      <c r="F96" s="12"/>
      <c r="G96" s="11">
        <f>SUM(G91:G95)</f>
        <v>0</v>
      </c>
    </row>
    <row r="97" spans="1:7" s="44" customFormat="1" x14ac:dyDescent="0.2">
      <c r="A97" s="33"/>
      <c r="B97" s="33"/>
      <c r="C97" s="7"/>
      <c r="D97" s="34"/>
      <c r="E97" s="35"/>
      <c r="F97" s="1"/>
      <c r="G97" s="35"/>
    </row>
    <row r="98" spans="1:7" s="44" customFormat="1" x14ac:dyDescent="0.2">
      <c r="A98" s="33"/>
      <c r="B98" s="33"/>
      <c r="C98" s="7"/>
      <c r="D98" s="34"/>
      <c r="E98" s="35"/>
      <c r="F98" s="1"/>
      <c r="G98" s="35"/>
    </row>
    <row r="99" spans="1:7" s="49" customFormat="1" x14ac:dyDescent="0.2">
      <c r="A99" s="8"/>
      <c r="B99" s="8" t="s">
        <v>252</v>
      </c>
      <c r="C99" s="9" t="s">
        <v>357</v>
      </c>
      <c r="D99" s="10"/>
      <c r="E99" s="11"/>
      <c r="F99" s="12"/>
      <c r="G99" s="11"/>
    </row>
    <row r="100" spans="1:7" s="44" customFormat="1" x14ac:dyDescent="0.2">
      <c r="A100" s="33"/>
      <c r="B100" s="33"/>
      <c r="C100" s="7"/>
      <c r="D100" s="34"/>
      <c r="E100" s="35"/>
      <c r="F100" s="1"/>
      <c r="G100" s="35"/>
    </row>
    <row r="101" spans="1:7" ht="60" x14ac:dyDescent="0.2">
      <c r="B101" s="100">
        <v>5</v>
      </c>
      <c r="C101" s="7" t="s">
        <v>355</v>
      </c>
      <c r="D101" s="34" t="s">
        <v>0</v>
      </c>
      <c r="E101" s="35">
        <v>2</v>
      </c>
      <c r="G101" s="35">
        <f>E101*F101</f>
        <v>0</v>
      </c>
    </row>
    <row r="102" spans="1:7" s="44" customFormat="1" x14ac:dyDescent="0.2">
      <c r="A102" s="33"/>
      <c r="B102" s="33" t="s">
        <v>354</v>
      </c>
      <c r="C102" s="7"/>
      <c r="D102" s="34"/>
      <c r="E102" s="35"/>
      <c r="F102" s="1"/>
      <c r="G102" s="35"/>
    </row>
    <row r="103" spans="1:7" ht="48" x14ac:dyDescent="0.2">
      <c r="B103" s="100">
        <v>6</v>
      </c>
      <c r="C103" s="7" t="s">
        <v>356</v>
      </c>
      <c r="D103" s="34" t="s">
        <v>0</v>
      </c>
      <c r="E103" s="35">
        <v>1</v>
      </c>
      <c r="G103" s="35">
        <f>E103*F103</f>
        <v>0</v>
      </c>
    </row>
    <row r="105" spans="1:7" s="13" customFormat="1" x14ac:dyDescent="0.2">
      <c r="A105" s="8"/>
      <c r="B105" s="8" t="s">
        <v>252</v>
      </c>
      <c r="C105" s="9" t="str">
        <f>_xlfn.TEXTJOIN(" ",TRUE,C99,"ukupno:")</f>
        <v>Cijevni razvod i puštanje u pogon ukupno:</v>
      </c>
      <c r="D105" s="10"/>
      <c r="E105" s="11"/>
      <c r="F105" s="12"/>
      <c r="G105" s="11">
        <f>SUM(G100:G104)</f>
        <v>0</v>
      </c>
    </row>
    <row r="108" spans="1:7" x14ac:dyDescent="0.2">
      <c r="A108" s="8"/>
      <c r="B108" s="8">
        <v>11</v>
      </c>
      <c r="C108" s="9" t="s">
        <v>358</v>
      </c>
      <c r="D108" s="10"/>
      <c r="E108" s="11"/>
      <c r="F108" s="12"/>
      <c r="G108" s="11"/>
    </row>
    <row r="110" spans="1:7" x14ac:dyDescent="0.2">
      <c r="B110" s="100">
        <v>1</v>
      </c>
      <c r="C110" s="7" t="s">
        <v>360</v>
      </c>
      <c r="D110" s="34" t="s">
        <v>12</v>
      </c>
      <c r="E110" s="35">
        <v>35</v>
      </c>
      <c r="G110" s="35">
        <f t="shared" ref="G110:G140" si="0">E110*F110</f>
        <v>0</v>
      </c>
    </row>
    <row r="112" spans="1:7" x14ac:dyDescent="0.2">
      <c r="B112" s="100">
        <v>2</v>
      </c>
      <c r="C112" s="7" t="s">
        <v>361</v>
      </c>
      <c r="D112" s="34" t="s">
        <v>0</v>
      </c>
      <c r="E112" s="35">
        <v>10</v>
      </c>
      <c r="G112" s="35">
        <f t="shared" si="0"/>
        <v>0</v>
      </c>
    </row>
    <row r="114" spans="2:7" x14ac:dyDescent="0.2">
      <c r="B114" s="100">
        <v>3</v>
      </c>
      <c r="C114" s="7" t="s">
        <v>362</v>
      </c>
      <c r="D114" s="34" t="s">
        <v>0</v>
      </c>
      <c r="E114" s="35">
        <v>2</v>
      </c>
      <c r="G114" s="35">
        <f t="shared" si="0"/>
        <v>0</v>
      </c>
    </row>
    <row r="115" spans="2:7" x14ac:dyDescent="0.2">
      <c r="B115" s="4"/>
    </row>
    <row r="116" spans="2:7" x14ac:dyDescent="0.2">
      <c r="B116" s="100">
        <v>4</v>
      </c>
      <c r="C116" s="7" t="s">
        <v>363</v>
      </c>
      <c r="D116" s="34" t="s">
        <v>12</v>
      </c>
      <c r="E116" s="35">
        <v>14</v>
      </c>
      <c r="G116" s="35">
        <f t="shared" si="0"/>
        <v>0</v>
      </c>
    </row>
    <row r="118" spans="2:7" x14ac:dyDescent="0.2">
      <c r="B118" s="100">
        <v>5</v>
      </c>
      <c r="C118" s="7" t="s">
        <v>364</v>
      </c>
      <c r="D118" s="34" t="s">
        <v>0</v>
      </c>
      <c r="E118" s="35">
        <v>2</v>
      </c>
      <c r="G118" s="35">
        <f t="shared" si="0"/>
        <v>0</v>
      </c>
    </row>
    <row r="120" spans="2:7" x14ac:dyDescent="0.2">
      <c r="B120" s="100">
        <v>6</v>
      </c>
      <c r="C120" s="7" t="s">
        <v>365</v>
      </c>
      <c r="D120" s="34" t="s">
        <v>12</v>
      </c>
      <c r="E120" s="35">
        <v>16</v>
      </c>
      <c r="G120" s="35">
        <f t="shared" si="0"/>
        <v>0</v>
      </c>
    </row>
    <row r="122" spans="2:7" x14ac:dyDescent="0.2">
      <c r="B122" s="100">
        <v>7</v>
      </c>
      <c r="C122" s="7" t="s">
        <v>366</v>
      </c>
      <c r="D122" s="34" t="s">
        <v>12</v>
      </c>
      <c r="E122" s="35">
        <v>12</v>
      </c>
      <c r="G122" s="35">
        <f t="shared" si="0"/>
        <v>0</v>
      </c>
    </row>
    <row r="124" spans="2:7" x14ac:dyDescent="0.2">
      <c r="B124" s="100">
        <v>8</v>
      </c>
      <c r="C124" s="7" t="s">
        <v>367</v>
      </c>
      <c r="D124" s="34" t="s">
        <v>0</v>
      </c>
      <c r="E124" s="35">
        <v>2</v>
      </c>
      <c r="G124" s="35">
        <f t="shared" si="0"/>
        <v>0</v>
      </c>
    </row>
    <row r="126" spans="2:7" x14ac:dyDescent="0.2">
      <c r="B126" s="100">
        <v>9</v>
      </c>
      <c r="C126" s="7" t="s">
        <v>368</v>
      </c>
      <c r="D126" s="34" t="s">
        <v>12</v>
      </c>
      <c r="E126" s="35">
        <v>1.5</v>
      </c>
      <c r="G126" s="35">
        <f t="shared" si="0"/>
        <v>0</v>
      </c>
    </row>
    <row r="128" spans="2:7" x14ac:dyDescent="0.2">
      <c r="B128" s="100">
        <v>10</v>
      </c>
      <c r="C128" s="7" t="s">
        <v>369</v>
      </c>
      <c r="D128" s="34" t="s">
        <v>12</v>
      </c>
      <c r="E128" s="35">
        <v>1.5</v>
      </c>
      <c r="G128" s="35">
        <f t="shared" si="0"/>
        <v>0</v>
      </c>
    </row>
    <row r="130" spans="1:7" x14ac:dyDescent="0.2">
      <c r="B130" s="100">
        <v>11</v>
      </c>
      <c r="C130" s="7" t="s">
        <v>369</v>
      </c>
      <c r="D130" s="34" t="s">
        <v>12</v>
      </c>
      <c r="E130" s="35">
        <v>1.5</v>
      </c>
      <c r="G130" s="35">
        <f t="shared" si="0"/>
        <v>0</v>
      </c>
    </row>
    <row r="132" spans="1:7" x14ac:dyDescent="0.2">
      <c r="B132" s="100">
        <v>12</v>
      </c>
      <c r="C132" s="7" t="s">
        <v>370</v>
      </c>
      <c r="D132" s="34" t="s">
        <v>12</v>
      </c>
      <c r="E132" s="35">
        <v>1.5</v>
      </c>
      <c r="G132" s="35">
        <f t="shared" si="0"/>
        <v>0</v>
      </c>
    </row>
    <row r="134" spans="1:7" ht="24" x14ac:dyDescent="0.2">
      <c r="B134" s="100">
        <v>13</v>
      </c>
      <c r="C134" s="7" t="s">
        <v>371</v>
      </c>
      <c r="D134" s="34" t="s">
        <v>0</v>
      </c>
      <c r="E134" s="35">
        <v>1</v>
      </c>
      <c r="G134" s="35">
        <f t="shared" si="0"/>
        <v>0</v>
      </c>
    </row>
    <row r="136" spans="1:7" ht="24" x14ac:dyDescent="0.2">
      <c r="B136" s="100">
        <v>14</v>
      </c>
      <c r="C136" s="7" t="s">
        <v>372</v>
      </c>
      <c r="D136" s="34" t="s">
        <v>0</v>
      </c>
      <c r="E136" s="35">
        <v>3</v>
      </c>
      <c r="G136" s="35">
        <f t="shared" si="0"/>
        <v>0</v>
      </c>
    </row>
    <row r="138" spans="1:7" ht="24" x14ac:dyDescent="0.2">
      <c r="B138" s="100">
        <v>15</v>
      </c>
      <c r="C138" s="7" t="s">
        <v>373</v>
      </c>
      <c r="D138" s="34" t="s">
        <v>0</v>
      </c>
      <c r="E138" s="35">
        <v>1</v>
      </c>
      <c r="G138" s="35">
        <f t="shared" si="0"/>
        <v>0</v>
      </c>
    </row>
    <row r="139" spans="1:7" x14ac:dyDescent="0.2">
      <c r="G139" s="35">
        <f t="shared" si="0"/>
        <v>0</v>
      </c>
    </row>
    <row r="140" spans="1:7" ht="24" x14ac:dyDescent="0.2">
      <c r="B140" s="100">
        <v>16</v>
      </c>
      <c r="C140" s="7" t="s">
        <v>374</v>
      </c>
      <c r="D140" s="34" t="s">
        <v>0</v>
      </c>
      <c r="E140" s="35">
        <v>3</v>
      </c>
      <c r="G140" s="35">
        <f t="shared" si="0"/>
        <v>0</v>
      </c>
    </row>
    <row r="142" spans="1:7" ht="24" x14ac:dyDescent="0.2">
      <c r="A142" s="8"/>
      <c r="B142" s="8">
        <v>11</v>
      </c>
      <c r="C142" s="9" t="str">
        <f>_xlfn.TEXTJOIN(" ",TRUE,C108,"ukupno:")</f>
        <v>Montaža ventilacijskih kanala stropne jedinice veće ukupno:</v>
      </c>
      <c r="D142" s="10"/>
      <c r="E142" s="11"/>
      <c r="F142" s="12"/>
      <c r="G142" s="11">
        <f>SUM(G109:G141)</f>
        <v>0</v>
      </c>
    </row>
    <row r="145" spans="1:7" x14ac:dyDescent="0.2">
      <c r="A145" s="8"/>
      <c r="B145" s="8">
        <v>12</v>
      </c>
      <c r="C145" s="9" t="s">
        <v>359</v>
      </c>
      <c r="D145" s="10"/>
      <c r="E145" s="11"/>
      <c r="F145" s="12"/>
      <c r="G145" s="11"/>
    </row>
    <row r="147" spans="1:7" x14ac:dyDescent="0.2">
      <c r="B147" s="100">
        <v>1</v>
      </c>
      <c r="C147" s="7" t="s">
        <v>360</v>
      </c>
      <c r="D147" s="34" t="s">
        <v>12</v>
      </c>
      <c r="E147" s="35">
        <v>14</v>
      </c>
      <c r="G147" s="35">
        <f t="shared" ref="G147:G163" si="1">E147*F147</f>
        <v>0</v>
      </c>
    </row>
    <row r="149" spans="1:7" x14ac:dyDescent="0.2">
      <c r="B149" s="100">
        <v>2</v>
      </c>
      <c r="C149" s="7" t="s">
        <v>361</v>
      </c>
      <c r="D149" s="34" t="s">
        <v>0</v>
      </c>
      <c r="E149" s="35">
        <v>6</v>
      </c>
      <c r="G149" s="35">
        <f t="shared" si="1"/>
        <v>0</v>
      </c>
    </row>
    <row r="151" spans="1:7" x14ac:dyDescent="0.2">
      <c r="B151" s="100">
        <v>3</v>
      </c>
      <c r="C151" s="7" t="s">
        <v>362</v>
      </c>
      <c r="D151" s="34" t="s">
        <v>0</v>
      </c>
      <c r="E151" s="35">
        <v>2</v>
      </c>
      <c r="G151" s="35">
        <f t="shared" si="1"/>
        <v>0</v>
      </c>
    </row>
    <row r="153" spans="1:7" x14ac:dyDescent="0.2">
      <c r="B153" s="100">
        <v>4</v>
      </c>
      <c r="C153" s="7" t="s">
        <v>363</v>
      </c>
      <c r="D153" s="34" t="s">
        <v>12</v>
      </c>
      <c r="E153" s="35">
        <v>14</v>
      </c>
      <c r="G153" s="35">
        <f t="shared" si="1"/>
        <v>0</v>
      </c>
    </row>
    <row r="155" spans="1:7" x14ac:dyDescent="0.2">
      <c r="B155" s="100">
        <v>5</v>
      </c>
      <c r="C155" s="7" t="s">
        <v>375</v>
      </c>
      <c r="D155" s="34" t="s">
        <v>0</v>
      </c>
      <c r="E155" s="35">
        <v>2</v>
      </c>
      <c r="G155" s="35">
        <f t="shared" si="1"/>
        <v>0</v>
      </c>
    </row>
    <row r="157" spans="1:7" x14ac:dyDescent="0.2">
      <c r="B157" s="100">
        <v>6</v>
      </c>
      <c r="C157" s="7" t="s">
        <v>376</v>
      </c>
      <c r="D157" s="34" t="s">
        <v>0</v>
      </c>
      <c r="E157" s="35">
        <v>2</v>
      </c>
      <c r="G157" s="35">
        <f t="shared" si="1"/>
        <v>0</v>
      </c>
    </row>
    <row r="159" spans="1:7" x14ac:dyDescent="0.2">
      <c r="B159" s="100">
        <v>7</v>
      </c>
      <c r="C159" s="7" t="s">
        <v>377</v>
      </c>
      <c r="D159" s="34" t="s">
        <v>12</v>
      </c>
      <c r="E159" s="35">
        <v>5</v>
      </c>
      <c r="G159" s="35">
        <f t="shared" si="1"/>
        <v>0</v>
      </c>
    </row>
    <row r="161" spans="1:9" ht="24" x14ac:dyDescent="0.2">
      <c r="B161" s="100">
        <v>8</v>
      </c>
      <c r="C161" s="7" t="s">
        <v>373</v>
      </c>
      <c r="D161" s="34" t="s">
        <v>0</v>
      </c>
      <c r="E161" s="35">
        <v>2</v>
      </c>
      <c r="G161" s="35">
        <f t="shared" si="1"/>
        <v>0</v>
      </c>
    </row>
    <row r="163" spans="1:9" ht="24" x14ac:dyDescent="0.2">
      <c r="B163" s="100">
        <v>9</v>
      </c>
      <c r="C163" s="7" t="s">
        <v>374</v>
      </c>
      <c r="D163" s="34" t="s">
        <v>0</v>
      </c>
      <c r="E163" s="35">
        <v>2</v>
      </c>
      <c r="G163" s="35">
        <f t="shared" si="1"/>
        <v>0</v>
      </c>
    </row>
    <row r="165" spans="1:9" ht="24" x14ac:dyDescent="0.2">
      <c r="A165" s="8"/>
      <c r="B165" s="8">
        <v>12</v>
      </c>
      <c r="C165" s="9" t="str">
        <f>_xlfn.TEXTJOIN(" ",TRUE,C145,"ukupno:")</f>
        <v>Montaža ventilacijskih kanala stropne jedinice manje ukupno:</v>
      </c>
      <c r="D165" s="10"/>
      <c r="E165" s="11"/>
      <c r="F165" s="12"/>
      <c r="G165" s="11">
        <f>SUM(G146:G164)</f>
        <v>0</v>
      </c>
      <c r="I165" s="88"/>
    </row>
    <row r="168" spans="1:9" s="48" customFormat="1" ht="30" x14ac:dyDescent="0.25">
      <c r="A168" s="26"/>
      <c r="B168" s="26"/>
      <c r="C168" s="26" t="str">
        <f>_xlfn.TEXTJOIN(" - ",TRUE,"REKAPITULACIJA",C$3)</f>
        <v>REKAPITULACIJA - GRIJANJE, HLAĐENJE I VENTILACIJA</v>
      </c>
      <c r="D168" s="26"/>
      <c r="E168" s="26"/>
      <c r="F168" s="47"/>
      <c r="G168" s="26"/>
    </row>
    <row r="172" spans="1:9" x14ac:dyDescent="0.2">
      <c r="B172" s="33" t="s">
        <v>247</v>
      </c>
      <c r="C172" s="33" t="str">
        <f>C9</f>
        <v>Vanjske jedinice</v>
      </c>
      <c r="G172" s="35">
        <f>G25</f>
        <v>0</v>
      </c>
    </row>
    <row r="173" spans="1:9" x14ac:dyDescent="0.2">
      <c r="C173" s="33"/>
    </row>
    <row r="174" spans="1:9" x14ac:dyDescent="0.2">
      <c r="B174" s="33" t="s">
        <v>248</v>
      </c>
      <c r="C174" s="33" t="str">
        <f>C28</f>
        <v>Unutranje stropne jedinice</v>
      </c>
      <c r="G174" s="35">
        <f>G44</f>
        <v>0</v>
      </c>
    </row>
    <row r="175" spans="1:9" x14ac:dyDescent="0.2">
      <c r="C175" s="33"/>
    </row>
    <row r="176" spans="1:9" x14ac:dyDescent="0.2">
      <c r="B176" s="33" t="s">
        <v>249</v>
      </c>
      <c r="C176" s="33" t="str">
        <f>C47</f>
        <v>Ventilokonvektori podni</v>
      </c>
      <c r="G176" s="35">
        <f>G65</f>
        <v>0</v>
      </c>
    </row>
    <row r="177" spans="1:7" x14ac:dyDescent="0.2">
      <c r="C177" s="33"/>
    </row>
    <row r="178" spans="1:7" x14ac:dyDescent="0.2">
      <c r="B178" s="33" t="s">
        <v>250</v>
      </c>
      <c r="C178" s="33" t="str">
        <f>C68</f>
        <v>Ventilokonvektori stropni</v>
      </c>
      <c r="G178" s="35">
        <f>G87</f>
        <v>0</v>
      </c>
    </row>
    <row r="179" spans="1:7" x14ac:dyDescent="0.2">
      <c r="C179" s="33"/>
    </row>
    <row r="180" spans="1:7" x14ac:dyDescent="0.2">
      <c r="B180" s="33" t="s">
        <v>251</v>
      </c>
      <c r="C180" s="33" t="str">
        <f>C90</f>
        <v>Upravljačka oprema</v>
      </c>
      <c r="G180" s="35">
        <f>G96</f>
        <v>0</v>
      </c>
    </row>
    <row r="181" spans="1:7" x14ac:dyDescent="0.2">
      <c r="C181" s="33"/>
    </row>
    <row r="182" spans="1:7" x14ac:dyDescent="0.2">
      <c r="B182" s="33" t="s">
        <v>252</v>
      </c>
      <c r="C182" s="33" t="str">
        <f>C99</f>
        <v>Cijevni razvod i puštanje u pogon</v>
      </c>
      <c r="G182" s="3">
        <f>G105</f>
        <v>0</v>
      </c>
    </row>
    <row r="183" spans="1:7" x14ac:dyDescent="0.2">
      <c r="C183" s="33"/>
      <c r="G183" s="3"/>
    </row>
    <row r="184" spans="1:7" x14ac:dyDescent="0.2">
      <c r="B184" s="33">
        <v>11</v>
      </c>
      <c r="C184" s="33" t="str">
        <f>C108</f>
        <v>Montaža ventilacijskih kanala stropne jedinice veće</v>
      </c>
      <c r="G184" s="3">
        <f>G142</f>
        <v>0</v>
      </c>
    </row>
    <row r="185" spans="1:7" x14ac:dyDescent="0.2">
      <c r="C185" s="33"/>
      <c r="G185" s="3"/>
    </row>
    <row r="186" spans="1:7" x14ac:dyDescent="0.2">
      <c r="B186" s="33">
        <v>12</v>
      </c>
      <c r="C186" s="33" t="str">
        <f>C145</f>
        <v>Montaža ventilacijskih kanala stropne jedinice manje</v>
      </c>
      <c r="G186" s="3">
        <f>G165</f>
        <v>0</v>
      </c>
    </row>
    <row r="187" spans="1:7" x14ac:dyDescent="0.2">
      <c r="G187" s="3"/>
    </row>
    <row r="188" spans="1:7" s="13" customFormat="1" x14ac:dyDescent="0.2">
      <c r="A188" s="8" t="s">
        <v>314</v>
      </c>
      <c r="B188" s="8"/>
      <c r="C188" s="9" t="str">
        <f>_xlfn.TEXTJOIN(" ",TRUE,C$3,"UKUPNO")</f>
        <v>GRIJANJE, HLAĐENJE I VENTILACIJA UKUPNO</v>
      </c>
      <c r="D188" s="10"/>
      <c r="E188" s="11"/>
      <c r="F188" s="12"/>
      <c r="G188" s="11">
        <f>SUM(G171:G187)</f>
        <v>0</v>
      </c>
    </row>
  </sheetData>
  <sheetProtection algorithmName="SHA-512" hashValue="HhhV7g6RU/8bRKrlLjK8mcCRdsBpnl9luDLmxZfkdZrZqQI7c/P1Iv1z1d/J5SUviab3Whml1Lbk+4YJ9qLwHA==" saltValue="PsJWFt1brV8rQ3NdWAUL0A=="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fitToHeight="0" orientation="portrait" r:id="rId1"/>
  <headerFooter>
    <oddHeader>&amp;L&amp;G&amp;R&amp;"Arial,Bold"&amp;7&amp;K0032FAGRAĐENJE, PROJEKTIRANJE I NADZOR&amp;"Arial,Regular"
Ulica grada Vukovara 43a,10000 Zagreb
OIB: 23141220773</oddHeader>
    <oddFooter>&amp;L&amp;9Naziv projekta: Cjelovita obnova Vile Ehrlich-Marić - II. dio
Građevina: Vila Ehrlich-Marić - Hrvatski muzej arhitekture HAZU
Lokacija: Ulica Ivana Gorana Kovačića 37, Zagreb, k.č.br. 839, k.o. Centar&amp;R&amp;"-,Bold"&amp;9&amp;A&amp;"-,Regular"
&amp;P / &amp;N</oddFooter>
  </headerFooter>
  <rowBreaks count="1" manualBreakCount="1">
    <brk id="166" max="16383" man="1"/>
  </rowBreaks>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5FB5ECB110217F4DA644741E492A7D24" ma:contentTypeVersion="7" ma:contentTypeDescription="Stvaranje novog dokumenta." ma:contentTypeScope="" ma:versionID="63ab8e7c96d95f2e8b44fcee499f2457">
  <xsd:schema xmlns:xsd="http://www.w3.org/2001/XMLSchema" xmlns:xs="http://www.w3.org/2001/XMLSchema" xmlns:p="http://schemas.microsoft.com/office/2006/metadata/properties" xmlns:ns2="c54acf1a-6878-482e-81b1-62ca3391f4a8" targetNamespace="http://schemas.microsoft.com/office/2006/metadata/properties" ma:root="true" ma:fieldsID="cc433162dd307625d975a9af76579ee6" ns2:_="">
    <xsd:import namespace="c54acf1a-6878-482e-81b1-62ca3391f4a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4acf1a-6878-482e-81b1-62ca3391f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DA0DB7F-701A-4D95-B82C-C19F98DF6B9C}">
  <ds:schemaRefs>
    <ds:schemaRef ds:uri="http://purl.org/dc/terms/"/>
    <ds:schemaRef ds:uri="http://schemas.microsoft.com/office/2006/metadata/properties"/>
    <ds:schemaRef ds:uri="e63100f9-a94c-46c2-adea-4aedceebcce9"/>
    <ds:schemaRef ds:uri="http://schemas.microsoft.com/office/2006/documentManagement/types"/>
    <ds:schemaRef ds:uri="http://schemas.openxmlformats.org/package/2006/metadata/core-properties"/>
    <ds:schemaRef ds:uri="http://www.w3.org/XML/1998/namespace"/>
    <ds:schemaRef ds:uri="http://purl.org/dc/elements/1.1/"/>
    <ds:schemaRef ds:uri="21656d07-a0d6-48f7-be90-889253fcee61"/>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C7B1F3C-492C-49E3-BA7C-2D99AD7BCB1B}">
  <ds:schemaRefs>
    <ds:schemaRef ds:uri="http://schemas.microsoft.com/sharepoint/v3/contenttype/forms"/>
  </ds:schemaRefs>
</ds:datastoreItem>
</file>

<file path=customXml/itemProps3.xml><?xml version="1.0" encoding="utf-8"?>
<ds:datastoreItem xmlns:ds="http://schemas.openxmlformats.org/officeDocument/2006/customXml" ds:itemID="{FE74B65F-0D69-48C0-B99A-FF73BAA5FBF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Naslovnica</vt:lpstr>
      <vt:lpstr>Rekapitulacija</vt:lpstr>
      <vt:lpstr>Opći uvjeti</vt:lpstr>
      <vt:lpstr>A. Građevinsko-obrtnički radovi</vt:lpstr>
      <vt:lpstr>C. Struja i vatrodojava</vt:lpstr>
      <vt:lpstr>D. Grijanje i hlađenje</vt:lpstr>
      <vt:lpstr>'A. Građevinsko-obrtnički radovi'!Print_Area</vt:lpstr>
      <vt:lpstr>'C. Struja i vatrodojava'!Print_Area</vt:lpstr>
      <vt:lpstr>'D. Grijanje i hlađenje'!Print_Area</vt:lpstr>
      <vt:lpstr>Naslovnica!Print_Area</vt:lpstr>
      <vt:lpstr>'Opći uvjeti'!Print_Area</vt:lpstr>
      <vt:lpstr>Rekapitulacija!Print_Area</vt:lpstr>
      <vt:lpstr>'A. Građevinsko-obrtnički radovi'!Print_Titles</vt:lpstr>
      <vt:lpstr>'C. Struja i vatrodojava'!Print_Titles</vt:lpstr>
      <vt:lpstr>'D. Grijanje i hlađenje'!Print_Titles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Zornjak</dc:creator>
  <cp:lastModifiedBy>Andrej Zornjak</cp:lastModifiedBy>
  <cp:lastPrinted>2022-06-28T13:29:53Z</cp:lastPrinted>
  <dcterms:created xsi:type="dcterms:W3CDTF">2022-01-04T09:15:10Z</dcterms:created>
  <dcterms:modified xsi:type="dcterms:W3CDTF">2022-06-29T01:47:59Z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0x0101005FB5ECB110217F4DA644741E492A7D24</vt:lpwstr>
  </property>
  <property fmtid="{D5CDD505-2E9C-101B-9397-08002B2CF9AE}" pid="3" name="MediaServiceImageTags">
    <vt:lpwstr/>
  </property>
</Properties>
</file>